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ja\Documents\Projects\_Bookkeeping project\_Accellence Business Solutions Inc\Ghost\Articles\Tax\Vehicle allowance\"/>
    </mc:Choice>
  </mc:AlternateContent>
  <xr:revisionPtr revIDLastSave="0" documentId="13_ncr:1_{8B283022-16F2-4EC2-B2D3-714DDBAF6221}" xr6:coauthVersionLast="47" xr6:coauthVersionMax="47" xr10:uidLastSave="{00000000-0000-0000-0000-000000000000}"/>
  <bookViews>
    <workbookView xWindow="-120" yWindow="-120" windowWidth="19440" windowHeight="10440" tabRatio="862" activeTab="3" xr2:uid="{48A46516-3F3A-481C-A655-5D4178D1FCD8}"/>
  </bookViews>
  <sheets>
    <sheet name="Automobile  allowance 2020" sheetId="7" r:id="rId1"/>
    <sheet name="Automobile  allowance 2021" sheetId="6" r:id="rId2"/>
    <sheet name="Automobile  allowance 2022" sheetId="1" r:id="rId3"/>
    <sheet name="Automobile  allowance 2023" sheetId="5" r:id="rId4"/>
    <sheet name="Purpose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5" l="1"/>
  <c r="N2" i="1"/>
  <c r="N2" i="6"/>
  <c r="Q51" i="7"/>
  <c r="R51" i="7" s="1"/>
  <c r="Q50" i="7"/>
  <c r="Q6" i="7"/>
  <c r="Q5" i="6"/>
  <c r="Q5" i="1"/>
  <c r="Q5" i="5"/>
  <c r="R50" i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Q93" i="1"/>
  <c r="Q92" i="1"/>
  <c r="Q91" i="1"/>
  <c r="Q49" i="1"/>
  <c r="Q48" i="1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N2" i="7" s="1"/>
  <c r="Q7" i="7"/>
  <c r="Q5" i="7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C49" i="7" l="1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R8" i="7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C8" i="7"/>
  <c r="B8" i="7"/>
  <c r="C7" i="7"/>
  <c r="B7" i="7"/>
  <c r="C6" i="7"/>
  <c r="B6" i="7"/>
  <c r="M5" i="7"/>
  <c r="M6" i="7" s="1"/>
  <c r="M7" i="7" s="1"/>
  <c r="C5" i="7"/>
  <c r="B5" i="7"/>
  <c r="R49" i="6"/>
  <c r="C49" i="6"/>
  <c r="B49" i="6"/>
  <c r="R48" i="6"/>
  <c r="C48" i="6"/>
  <c r="B48" i="6"/>
  <c r="R47" i="6"/>
  <c r="C47" i="6"/>
  <c r="B47" i="6"/>
  <c r="R46" i="6"/>
  <c r="C46" i="6"/>
  <c r="B46" i="6"/>
  <c r="R45" i="6"/>
  <c r="C45" i="6"/>
  <c r="B45" i="6"/>
  <c r="R44" i="6"/>
  <c r="C44" i="6"/>
  <c r="B44" i="6"/>
  <c r="R43" i="6"/>
  <c r="C43" i="6"/>
  <c r="B43" i="6"/>
  <c r="R42" i="6"/>
  <c r="C42" i="6"/>
  <c r="B42" i="6"/>
  <c r="R41" i="6"/>
  <c r="C41" i="6"/>
  <c r="B41" i="6"/>
  <c r="R40" i="6"/>
  <c r="C40" i="6"/>
  <c r="B40" i="6"/>
  <c r="R39" i="6"/>
  <c r="C39" i="6"/>
  <c r="B39" i="6"/>
  <c r="R38" i="6"/>
  <c r="C38" i="6"/>
  <c r="B38" i="6"/>
  <c r="R37" i="6"/>
  <c r="C37" i="6"/>
  <c r="B37" i="6"/>
  <c r="R36" i="6"/>
  <c r="C36" i="6"/>
  <c r="B36" i="6"/>
  <c r="R35" i="6"/>
  <c r="C35" i="6"/>
  <c r="B35" i="6"/>
  <c r="R34" i="6"/>
  <c r="C34" i="6"/>
  <c r="B34" i="6"/>
  <c r="R33" i="6"/>
  <c r="C33" i="6"/>
  <c r="B33" i="6"/>
  <c r="R32" i="6"/>
  <c r="C32" i="6"/>
  <c r="B32" i="6"/>
  <c r="R31" i="6"/>
  <c r="C31" i="6"/>
  <c r="B31" i="6"/>
  <c r="R30" i="6"/>
  <c r="C30" i="6"/>
  <c r="B30" i="6"/>
  <c r="R29" i="6"/>
  <c r="C29" i="6"/>
  <c r="B29" i="6"/>
  <c r="R28" i="6"/>
  <c r="C28" i="6"/>
  <c r="B28" i="6"/>
  <c r="R27" i="6"/>
  <c r="C27" i="6"/>
  <c r="B27" i="6"/>
  <c r="R26" i="6"/>
  <c r="C26" i="6"/>
  <c r="B26" i="6"/>
  <c r="R25" i="6"/>
  <c r="C25" i="6"/>
  <c r="B25" i="6"/>
  <c r="R24" i="6"/>
  <c r="C24" i="6"/>
  <c r="B24" i="6"/>
  <c r="R23" i="6"/>
  <c r="C23" i="6"/>
  <c r="B23" i="6"/>
  <c r="R22" i="6"/>
  <c r="C22" i="6"/>
  <c r="B22" i="6"/>
  <c r="R21" i="6"/>
  <c r="C21" i="6"/>
  <c r="B21" i="6"/>
  <c r="R20" i="6"/>
  <c r="C20" i="6"/>
  <c r="B20" i="6"/>
  <c r="R19" i="6"/>
  <c r="C19" i="6"/>
  <c r="B19" i="6"/>
  <c r="R18" i="6"/>
  <c r="C18" i="6"/>
  <c r="B18" i="6"/>
  <c r="R17" i="6"/>
  <c r="C17" i="6"/>
  <c r="B17" i="6"/>
  <c r="R16" i="6"/>
  <c r="C16" i="6"/>
  <c r="B16" i="6"/>
  <c r="R15" i="6"/>
  <c r="C15" i="6"/>
  <c r="B15" i="6"/>
  <c r="R14" i="6"/>
  <c r="C14" i="6"/>
  <c r="B14" i="6"/>
  <c r="R13" i="6"/>
  <c r="C13" i="6"/>
  <c r="B13" i="6"/>
  <c r="R12" i="6"/>
  <c r="C12" i="6"/>
  <c r="B12" i="6"/>
  <c r="R11" i="6"/>
  <c r="C11" i="6"/>
  <c r="B11" i="6"/>
  <c r="R10" i="6"/>
  <c r="C10" i="6"/>
  <c r="B10" i="6"/>
  <c r="R9" i="6"/>
  <c r="C9" i="6"/>
  <c r="B9" i="6"/>
  <c r="R8" i="6"/>
  <c r="C8" i="6"/>
  <c r="B8" i="6"/>
  <c r="C7" i="6"/>
  <c r="B7" i="6"/>
  <c r="M6" i="6"/>
  <c r="M7" i="6" s="1"/>
  <c r="B6" i="6"/>
  <c r="M5" i="6"/>
  <c r="C5" i="6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A6" i="5"/>
  <c r="B6" i="5" s="1"/>
  <c r="M5" i="5"/>
  <c r="A5" i="5"/>
  <c r="C5" i="5" s="1"/>
  <c r="C7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M6" i="5" l="1"/>
  <c r="M7" i="5" s="1"/>
  <c r="R5" i="6"/>
  <c r="R6" i="6" s="1"/>
  <c r="R5" i="1"/>
  <c r="R5" i="5"/>
  <c r="M8" i="7"/>
  <c r="R5" i="7"/>
  <c r="R6" i="7" s="1"/>
  <c r="R7" i="7" s="1"/>
  <c r="B5" i="6"/>
  <c r="C6" i="6"/>
  <c r="M8" i="6"/>
  <c r="B5" i="5"/>
  <c r="C6" i="5"/>
  <c r="M8" i="5"/>
  <c r="C6" i="1"/>
  <c r="C5" i="1"/>
  <c r="R6" i="5" l="1"/>
  <c r="R7" i="5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M9" i="7"/>
  <c r="R7" i="6"/>
  <c r="M9" i="6"/>
  <c r="M9" i="5"/>
  <c r="R8" i="5" l="1"/>
  <c r="M10" i="7"/>
  <c r="M10" i="6"/>
  <c r="M10" i="5"/>
  <c r="R9" i="5" l="1"/>
  <c r="M11" i="7"/>
  <c r="M11" i="6"/>
  <c r="M11" i="5"/>
  <c r="R10" i="5" l="1"/>
  <c r="M12" i="7"/>
  <c r="M12" i="6"/>
  <c r="M12" i="5"/>
  <c r="R11" i="5" l="1"/>
  <c r="M13" i="7"/>
  <c r="M13" i="6"/>
  <c r="M13" i="5"/>
  <c r="R12" i="5" l="1"/>
  <c r="M14" i="7"/>
  <c r="M14" i="6"/>
  <c r="M14" i="5"/>
  <c r="R13" i="5" l="1"/>
  <c r="M15" i="7"/>
  <c r="M15" i="6"/>
  <c r="M15" i="5"/>
  <c r="R14" i="5" l="1"/>
  <c r="M16" i="7"/>
  <c r="M16" i="6"/>
  <c r="M16" i="5"/>
  <c r="R15" i="5" l="1"/>
  <c r="M17" i="7"/>
  <c r="M17" i="6"/>
  <c r="M17" i="5"/>
  <c r="R16" i="5" l="1"/>
  <c r="M18" i="7"/>
  <c r="M18" i="6"/>
  <c r="M18" i="5"/>
  <c r="R17" i="5" l="1"/>
  <c r="M19" i="7"/>
  <c r="M19" i="6"/>
  <c r="M19" i="5"/>
  <c r="R18" i="5" l="1"/>
  <c r="M20" i="7"/>
  <c r="M20" i="6"/>
  <c r="M20" i="5"/>
  <c r="R19" i="5" l="1"/>
  <c r="M21" i="7"/>
  <c r="M21" i="6"/>
  <c r="M21" i="5"/>
  <c r="R20" i="5" l="1"/>
  <c r="M22" i="7"/>
  <c r="M22" i="6"/>
  <c r="M22" i="5"/>
  <c r="R21" i="5" l="1"/>
  <c r="M23" i="7"/>
  <c r="M23" i="6"/>
  <c r="M23" i="5"/>
  <c r="R22" i="5" l="1"/>
  <c r="M24" i="7"/>
  <c r="M24" i="6"/>
  <c r="M24" i="5"/>
  <c r="R23" i="5" l="1"/>
  <c r="M25" i="7"/>
  <c r="M25" i="6"/>
  <c r="M25" i="5"/>
  <c r="R24" i="5" l="1"/>
  <c r="M26" i="7"/>
  <c r="M26" i="6"/>
  <c r="M26" i="5"/>
  <c r="R25" i="5" l="1"/>
  <c r="M27" i="7"/>
  <c r="M27" i="6"/>
  <c r="M27" i="5"/>
  <c r="R26" i="5" l="1"/>
  <c r="M28" i="7"/>
  <c r="M28" i="6"/>
  <c r="M28" i="5"/>
  <c r="R27" i="5" l="1"/>
  <c r="M29" i="7"/>
  <c r="M29" i="6"/>
  <c r="M29" i="5"/>
  <c r="R28" i="5" l="1"/>
  <c r="M30" i="7"/>
  <c r="M30" i="6"/>
  <c r="M30" i="5"/>
  <c r="R29" i="5" l="1"/>
  <c r="M31" i="7"/>
  <c r="M31" i="6"/>
  <c r="M31" i="5"/>
  <c r="R30" i="5" l="1"/>
  <c r="M32" i="7"/>
  <c r="M32" i="6"/>
  <c r="M32" i="5"/>
  <c r="R31" i="5" l="1"/>
  <c r="R32" i="5" s="1"/>
  <c r="M33" i="7"/>
  <c r="M33" i="6"/>
  <c r="M33" i="5"/>
  <c r="M34" i="7" l="1"/>
  <c r="M34" i="6"/>
  <c r="M34" i="5"/>
  <c r="R33" i="5"/>
  <c r="M35" i="7" l="1"/>
  <c r="M35" i="6"/>
  <c r="M35" i="5"/>
  <c r="R34" i="5"/>
  <c r="M36" i="7" l="1"/>
  <c r="M36" i="6"/>
  <c r="M36" i="5"/>
  <c r="R35" i="5"/>
  <c r="M37" i="7" l="1"/>
  <c r="M37" i="6"/>
  <c r="M37" i="5"/>
  <c r="R36" i="5"/>
  <c r="M38" i="7" l="1"/>
  <c r="M38" i="6"/>
  <c r="M38" i="5"/>
  <c r="R37" i="5"/>
  <c r="M39" i="7" l="1"/>
  <c r="M39" i="6"/>
  <c r="M39" i="5"/>
  <c r="R38" i="5"/>
  <c r="M40" i="7" l="1"/>
  <c r="M40" i="6"/>
  <c r="M40" i="5"/>
  <c r="R39" i="5"/>
  <c r="M41" i="7" l="1"/>
  <c r="M41" i="6"/>
  <c r="M41" i="5"/>
  <c r="R40" i="5"/>
  <c r="M42" i="7" l="1"/>
  <c r="M42" i="6"/>
  <c r="M42" i="5"/>
  <c r="R41" i="5"/>
  <c r="M43" i="7" l="1"/>
  <c r="M43" i="6"/>
  <c r="M43" i="5"/>
  <c r="R42" i="5"/>
  <c r="M44" i="7" l="1"/>
  <c r="M44" i="6"/>
  <c r="M44" i="5"/>
  <c r="R43" i="5"/>
  <c r="M45" i="7" l="1"/>
  <c r="M45" i="6"/>
  <c r="M45" i="5"/>
  <c r="R44" i="5"/>
  <c r="M46" i="7" l="1"/>
  <c r="M46" i="6"/>
  <c r="M46" i="5"/>
  <c r="R45" i="5"/>
  <c r="M47" i="7" l="1"/>
  <c r="M47" i="6"/>
  <c r="M47" i="5"/>
  <c r="R46" i="5"/>
  <c r="M48" i="7" l="1"/>
  <c r="M48" i="6"/>
  <c r="M48" i="5"/>
  <c r="R47" i="5"/>
  <c r="M49" i="7" l="1"/>
  <c r="M50" i="7" s="1"/>
  <c r="M51" i="7" s="1"/>
  <c r="M49" i="6"/>
  <c r="M49" i="5"/>
  <c r="R48" i="5"/>
  <c r="R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Q4" authorId="0" shapeId="0" xr:uid="{568E2C2B-9CFB-4E2C-9DF2-1CF535CA1F55}">
      <text>
        <r>
          <rPr>
            <sz val="9"/>
            <color indexed="81"/>
            <rFont val="Tahoma"/>
            <charset val="1"/>
          </rPr>
          <t xml:space="preserve">
The prescribed rates are applied employee-by-employee, so the employment kilometres of several employees cannot be 
averaged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Q4" authorId="0" shapeId="0" xr:uid="{E0E04DE9-7868-4BFF-AF22-207383B98D23}">
      <text>
        <r>
          <rPr>
            <sz val="9"/>
            <color indexed="81"/>
            <rFont val="Tahoma"/>
            <charset val="1"/>
          </rPr>
          <t xml:space="preserve">
The prescribed rates are applied employee-by-employee, so the employment kilometres of several employees cannot be 
averaged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Q4" authorId="0" shapeId="0" xr:uid="{9AA56293-5B89-45A2-8B14-6191707B51A2}">
      <text>
        <r>
          <rPr>
            <sz val="9"/>
            <color indexed="81"/>
            <rFont val="Tahoma"/>
            <charset val="1"/>
          </rPr>
          <t xml:space="preserve">
The prescribed rates are applied employee-by-employee, so the employment kilometres of several employees cannot be 
averaged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Q4" authorId="0" shapeId="0" xr:uid="{C79A6B43-07F4-4296-8158-1BC942495E1C}">
      <text>
        <r>
          <rPr>
            <sz val="9"/>
            <color indexed="81"/>
            <rFont val="Tahoma"/>
            <charset val="1"/>
          </rPr>
          <t xml:space="preserve">
The prescribed rates are applied employee-by-employee, so the employment kilometres of several employees cannot be 
averaged
</t>
        </r>
      </text>
    </comment>
  </commentList>
</comments>
</file>

<file path=xl/sharedStrings.xml><?xml version="1.0" encoding="utf-8"?>
<sst xmlns="http://schemas.openxmlformats.org/spreadsheetml/2006/main" count="282" uniqueCount="28">
  <si>
    <t>Odometer reading on the first day of the tax year</t>
  </si>
  <si>
    <t>odometer reading for the last day of the tax year</t>
  </si>
  <si>
    <t>Date</t>
  </si>
  <si>
    <t>day</t>
  </si>
  <si>
    <t>Month</t>
  </si>
  <si>
    <t>From</t>
  </si>
  <si>
    <t>To: location address</t>
  </si>
  <si>
    <t>Location City</t>
  </si>
  <si>
    <t>Postal Code</t>
  </si>
  <si>
    <t>Location Province</t>
  </si>
  <si>
    <t>Purpose</t>
  </si>
  <si>
    <t>To: Company</t>
  </si>
  <si>
    <t>Type</t>
  </si>
  <si>
    <t xml:space="preserve">YTD KM Driven </t>
  </si>
  <si>
    <t>Threshold</t>
  </si>
  <si>
    <t>Allowance rate first 5,000 km</t>
  </si>
  <si>
    <t>Allowance rate over 5,000 km</t>
  </si>
  <si>
    <t>Total Allowance</t>
  </si>
  <si>
    <t>YTD Allowance</t>
  </si>
  <si>
    <t>Business</t>
  </si>
  <si>
    <t>Client meeting</t>
  </si>
  <si>
    <t>Corporate meeting</t>
  </si>
  <si>
    <t>Supply pick up</t>
  </si>
  <si>
    <t>Grand total</t>
  </si>
  <si>
    <t>https://www.absfinances.com/</t>
  </si>
  <si>
    <t>Designed by: Accellence Business Solutions Inc</t>
  </si>
  <si>
    <t>Company</t>
  </si>
  <si>
    <t>Total KM 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</si>
</sst>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2" borderId="1" xfId="2" applyFont="1" applyFill="1" applyBorder="1" applyAlignment="1"/>
    <xf numFmtId="0" fontId="0" fillId="3" borderId="1" xfId="0" applyFill="1" applyBorder="1"/>
    <xf numFmtId="0" fontId="6" fillId="4" borderId="1" xfId="0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14" fontId="0" fillId="0" borderId="0" xfId="0" applyNumberFormat="1"/>
    <xf numFmtId="43" fontId="0" fillId="0" borderId="0" xfId="1" applyFont="1"/>
    <xf numFmtId="0" fontId="0" fillId="4" borderId="0" xfId="0" applyFill="1" applyAlignment="1">
      <alignment wrapText="1"/>
    </xf>
    <xf numFmtId="0" fontId="8" fillId="5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44" fontId="9" fillId="5" borderId="1" xfId="2" applyNumberFormat="1" applyFont="1" applyFill="1" applyBorder="1" applyAlignment="1">
      <alignment wrapText="1"/>
    </xf>
    <xf numFmtId="44" fontId="9" fillId="5" borderId="1" xfId="0" applyNumberFormat="1" applyFont="1" applyFill="1" applyBorder="1" applyAlignment="1">
      <alignment wrapText="1"/>
    </xf>
    <xf numFmtId="0" fontId="2" fillId="3" borderId="2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3" borderId="3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273-5802-42A1-8747-4E5FAB01842E}">
  <sheetPr>
    <tabColor theme="3" tint="0.79998168889431442"/>
  </sheetPr>
  <dimension ref="A1:R51"/>
  <sheetViews>
    <sheetView zoomScale="80" zoomScaleNormal="80" workbookViewId="0">
      <pane ySplit="4" topLeftCell="A5" activePane="bottomLeft" state="frozen"/>
      <selection pane="bottomLeft" activeCell="N2" sqref="N2:R2"/>
    </sheetView>
  </sheetViews>
  <sheetFormatPr defaultRowHeight="15" x14ac:dyDescent="0.25"/>
  <cols>
    <col min="1" max="1" width="11.42578125" customWidth="1"/>
    <col min="2" max="2" width="5.28515625" customWidth="1"/>
    <col min="3" max="3" width="5.42578125" customWidth="1"/>
    <col min="4" max="4" width="7.42578125" customWidth="1"/>
    <col min="5" max="5" width="12.28515625" customWidth="1"/>
    <col min="6" max="6" width="14.42578125" bestFit="1" customWidth="1"/>
    <col min="7" max="7" width="9.28515625" bestFit="1" customWidth="1"/>
    <col min="8" max="8" width="9.28515625" customWidth="1"/>
    <col min="9" max="9" width="8.7109375" customWidth="1"/>
    <col min="10" max="10" width="15.5703125" customWidth="1"/>
    <col min="11" max="11" width="13.42578125" customWidth="1"/>
    <col min="12" max="12" width="10.140625" customWidth="1"/>
    <col min="13" max="13" width="11.7109375" bestFit="1" customWidth="1"/>
    <col min="14" max="14" width="9.85546875" customWidth="1"/>
    <col min="15" max="15" width="8.28515625" customWidth="1"/>
    <col min="16" max="16" width="10.140625" customWidth="1"/>
    <col min="17" max="17" width="11.140625" bestFit="1" customWidth="1"/>
    <col min="18" max="18" width="11.140625" style="8" customWidth="1"/>
  </cols>
  <sheetData>
    <row r="1" spans="1:18" x14ac:dyDescent="0.25">
      <c r="A1" t="s">
        <v>25</v>
      </c>
      <c r="J1" t="s">
        <v>24</v>
      </c>
    </row>
    <row r="2" spans="1:18" ht="39.75" customHeight="1" x14ac:dyDescent="0.25">
      <c r="A2" s="11" t="s">
        <v>0</v>
      </c>
      <c r="B2" s="11"/>
      <c r="C2" s="11"/>
      <c r="D2" s="12"/>
      <c r="E2" s="2"/>
      <c r="F2" s="11" t="s">
        <v>1</v>
      </c>
      <c r="G2" s="12"/>
      <c r="H2" s="1"/>
      <c r="I2" s="1"/>
      <c r="J2" s="13">
        <v>2020</v>
      </c>
      <c r="K2" s="13"/>
      <c r="L2" s="3"/>
      <c r="M2" s="10" t="s">
        <v>23</v>
      </c>
      <c r="N2" s="14">
        <f>SUM(Q:Q)</f>
        <v>76.699999999999989</v>
      </c>
      <c r="O2" s="15"/>
      <c r="P2" s="15"/>
      <c r="Q2" s="15"/>
      <c r="R2" s="15"/>
    </row>
    <row r="3" spans="1:18" x14ac:dyDescent="0.25">
      <c r="A3" s="16" t="s">
        <v>26</v>
      </c>
      <c r="B3" s="17"/>
      <c r="C3" s="17"/>
      <c r="D3" s="17"/>
      <c r="E3" s="4"/>
      <c r="F3" s="18"/>
      <c r="G3" s="18"/>
      <c r="H3" s="4"/>
      <c r="I3" s="19"/>
      <c r="J3" s="18"/>
      <c r="K3" s="18"/>
      <c r="L3" s="18"/>
      <c r="M3" s="18"/>
      <c r="N3" s="18"/>
      <c r="O3" s="18"/>
      <c r="P3" s="18"/>
      <c r="Q3" s="18"/>
      <c r="R3" s="20"/>
    </row>
    <row r="4" spans="1:18" ht="48.75" x14ac:dyDescent="0.25">
      <c r="A4" s="5" t="s">
        <v>2</v>
      </c>
      <c r="B4" s="5" t="s">
        <v>3</v>
      </c>
      <c r="C4" s="5" t="s">
        <v>4</v>
      </c>
      <c r="D4" s="5" t="s">
        <v>27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6" t="s">
        <v>18</v>
      </c>
    </row>
    <row r="5" spans="1:18" x14ac:dyDescent="0.25">
      <c r="A5" s="7">
        <v>44571</v>
      </c>
      <c r="B5" s="7" t="str">
        <f>IF(A5="","",TEXT(A5,"ddd"))</f>
        <v>Mon</v>
      </c>
      <c r="C5">
        <f>IF(A5="","",MONTH(A5))</f>
        <v>1</v>
      </c>
      <c r="D5">
        <v>42</v>
      </c>
      <c r="L5" t="s">
        <v>19</v>
      </c>
      <c r="M5">
        <f>D5</f>
        <v>42</v>
      </c>
      <c r="N5">
        <v>5000</v>
      </c>
      <c r="O5">
        <v>0.59</v>
      </c>
      <c r="P5">
        <v>0.53</v>
      </c>
      <c r="Q5">
        <f>IF(SUM($D$4:D5)&lt;=N5,$D5*$O5,$D5*$P5)</f>
        <v>24.779999999999998</v>
      </c>
      <c r="R5" s="8">
        <f>Q5</f>
        <v>24.779999999999998</v>
      </c>
    </row>
    <row r="6" spans="1:18" x14ac:dyDescent="0.25">
      <c r="A6" s="7">
        <v>44581</v>
      </c>
      <c r="B6" s="7" t="str">
        <f t="shared" ref="B6:B49" si="0">IF(A6="","",TEXT(A6,"ddd"))</f>
        <v>Thu</v>
      </c>
      <c r="C6">
        <f>IF(A6="","",MONTH(A6))</f>
        <v>1</v>
      </c>
      <c r="D6">
        <v>33</v>
      </c>
      <c r="L6" t="s">
        <v>19</v>
      </c>
      <c r="M6">
        <f>M5+D6</f>
        <v>75</v>
      </c>
      <c r="N6">
        <v>5000</v>
      </c>
      <c r="O6">
        <v>0.59</v>
      </c>
      <c r="P6">
        <v>0.53</v>
      </c>
      <c r="Q6">
        <f>IF(SUM($D$4:D6)&lt;=N6,$D6*$O6,$D6*$P6)</f>
        <v>19.47</v>
      </c>
      <c r="R6" s="8">
        <f>IF(D6="","",R5+Q6)</f>
        <v>44.25</v>
      </c>
    </row>
    <row r="7" spans="1:18" x14ac:dyDescent="0.25">
      <c r="A7" s="7">
        <v>44615</v>
      </c>
      <c r="B7" s="7" t="str">
        <f t="shared" si="0"/>
        <v>Wed</v>
      </c>
      <c r="C7">
        <f t="shared" ref="C7:C49" si="1">IF(A7="","",MONTH(A7))</f>
        <v>2</v>
      </c>
      <c r="D7">
        <v>55</v>
      </c>
      <c r="L7" t="s">
        <v>19</v>
      </c>
      <c r="M7">
        <f t="shared" ref="M7:M49" si="2">M6+D7</f>
        <v>130</v>
      </c>
      <c r="N7">
        <v>5000</v>
      </c>
      <c r="O7">
        <v>0.59</v>
      </c>
      <c r="P7">
        <v>0.53</v>
      </c>
      <c r="Q7">
        <f>IF(SUM($D$4:D7)&lt;=N7,$D7*$O7,$D7*$P7)</f>
        <v>32.449999999999996</v>
      </c>
      <c r="R7" s="8">
        <f t="shared" ref="R7:R50" si="3">IF(D7="","",R6+Q7)</f>
        <v>76.699999999999989</v>
      </c>
    </row>
    <row r="8" spans="1:18" x14ac:dyDescent="0.25">
      <c r="A8" s="7"/>
      <c r="B8" s="7" t="str">
        <f t="shared" si="0"/>
        <v/>
      </c>
      <c r="C8" t="str">
        <f t="shared" si="1"/>
        <v/>
      </c>
      <c r="L8" t="s">
        <v>19</v>
      </c>
      <c r="M8">
        <f t="shared" si="2"/>
        <v>130</v>
      </c>
      <c r="N8">
        <v>5000</v>
      </c>
      <c r="O8">
        <v>0.59</v>
      </c>
      <c r="P8">
        <v>0.53</v>
      </c>
      <c r="Q8">
        <f>IF(SUM($D$4:D8)&lt;=N8,$D8*$O8,$D8*$P8)</f>
        <v>0</v>
      </c>
      <c r="R8" s="8" t="str">
        <f t="shared" si="3"/>
        <v/>
      </c>
    </row>
    <row r="9" spans="1:18" x14ac:dyDescent="0.25">
      <c r="A9" s="7"/>
      <c r="B9" s="7" t="str">
        <f t="shared" si="0"/>
        <v/>
      </c>
      <c r="C9" t="str">
        <f t="shared" si="1"/>
        <v/>
      </c>
      <c r="L9" t="s">
        <v>19</v>
      </c>
      <c r="M9">
        <f t="shared" si="2"/>
        <v>130</v>
      </c>
      <c r="N9">
        <v>5000</v>
      </c>
      <c r="O9">
        <v>0.59</v>
      </c>
      <c r="P9">
        <v>0.53</v>
      </c>
      <c r="Q9">
        <f>IF(SUM($D$4:D9)&lt;=N9,$D9*$O9,$D9*$P9)</f>
        <v>0</v>
      </c>
      <c r="R9" s="8" t="str">
        <f t="shared" si="3"/>
        <v/>
      </c>
    </row>
    <row r="10" spans="1:18" x14ac:dyDescent="0.25">
      <c r="A10" s="7"/>
      <c r="B10" s="7" t="str">
        <f t="shared" si="0"/>
        <v/>
      </c>
      <c r="C10" t="str">
        <f t="shared" si="1"/>
        <v/>
      </c>
      <c r="L10" t="s">
        <v>19</v>
      </c>
      <c r="M10">
        <f t="shared" si="2"/>
        <v>130</v>
      </c>
      <c r="N10">
        <v>5000</v>
      </c>
      <c r="O10">
        <v>0.59</v>
      </c>
      <c r="P10">
        <v>0.53</v>
      </c>
      <c r="Q10">
        <f>IF(SUM($D$4:D10)&lt;=N10,$D10*$O10,$D10*$P10)</f>
        <v>0</v>
      </c>
      <c r="R10" s="8" t="str">
        <f t="shared" si="3"/>
        <v/>
      </c>
    </row>
    <row r="11" spans="1:18" x14ac:dyDescent="0.25">
      <c r="A11" s="7"/>
      <c r="B11" s="7" t="str">
        <f t="shared" si="0"/>
        <v/>
      </c>
      <c r="C11" t="str">
        <f t="shared" si="1"/>
        <v/>
      </c>
      <c r="L11" t="s">
        <v>19</v>
      </c>
      <c r="M11">
        <f t="shared" si="2"/>
        <v>130</v>
      </c>
      <c r="N11">
        <v>5000</v>
      </c>
      <c r="O11">
        <v>0.59</v>
      </c>
      <c r="P11">
        <v>0.53</v>
      </c>
      <c r="Q11">
        <f>IF(SUM($D$4:D11)&lt;=N11,$D11*$O11,$D11*$P11)</f>
        <v>0</v>
      </c>
      <c r="R11" s="8" t="str">
        <f t="shared" si="3"/>
        <v/>
      </c>
    </row>
    <row r="12" spans="1:18" x14ac:dyDescent="0.25">
      <c r="A12" s="7"/>
      <c r="B12" s="7" t="str">
        <f t="shared" si="0"/>
        <v/>
      </c>
      <c r="C12" t="str">
        <f t="shared" si="1"/>
        <v/>
      </c>
      <c r="L12" t="s">
        <v>19</v>
      </c>
      <c r="M12">
        <f t="shared" si="2"/>
        <v>130</v>
      </c>
      <c r="N12">
        <v>5000</v>
      </c>
      <c r="O12">
        <v>0.59</v>
      </c>
      <c r="P12">
        <v>0.53</v>
      </c>
      <c r="Q12">
        <f>IF(SUM($D$4:D12)&lt;=N12,$D12*$O12,$D12*$P12)</f>
        <v>0</v>
      </c>
      <c r="R12" s="8" t="str">
        <f t="shared" si="3"/>
        <v/>
      </c>
    </row>
    <row r="13" spans="1:18" x14ac:dyDescent="0.25">
      <c r="A13" s="7"/>
      <c r="B13" s="7" t="str">
        <f t="shared" si="0"/>
        <v/>
      </c>
      <c r="C13" t="str">
        <f t="shared" si="1"/>
        <v/>
      </c>
      <c r="L13" t="s">
        <v>19</v>
      </c>
      <c r="M13">
        <f t="shared" si="2"/>
        <v>130</v>
      </c>
      <c r="N13">
        <v>5000</v>
      </c>
      <c r="O13">
        <v>0.59</v>
      </c>
      <c r="P13">
        <v>0.53</v>
      </c>
      <c r="Q13">
        <f>IF(SUM($D$4:D13)&lt;=N13,$D13*$O13,$D13*$P13)</f>
        <v>0</v>
      </c>
      <c r="R13" s="8" t="str">
        <f t="shared" si="3"/>
        <v/>
      </c>
    </row>
    <row r="14" spans="1:18" x14ac:dyDescent="0.25">
      <c r="A14" s="7"/>
      <c r="B14" s="7" t="str">
        <f t="shared" si="0"/>
        <v/>
      </c>
      <c r="C14" t="str">
        <f t="shared" si="1"/>
        <v/>
      </c>
      <c r="L14" t="s">
        <v>19</v>
      </c>
      <c r="M14">
        <f t="shared" si="2"/>
        <v>130</v>
      </c>
      <c r="N14">
        <v>5000</v>
      </c>
      <c r="O14">
        <v>0.59</v>
      </c>
      <c r="P14">
        <v>0.53</v>
      </c>
      <c r="Q14">
        <f>IF(SUM($D$4:D14)&lt;=N14,$D14*$O14,$D14*$P14)</f>
        <v>0</v>
      </c>
      <c r="R14" s="8" t="str">
        <f t="shared" si="3"/>
        <v/>
      </c>
    </row>
    <row r="15" spans="1:18" x14ac:dyDescent="0.25">
      <c r="A15" s="7"/>
      <c r="B15" s="7" t="str">
        <f t="shared" si="0"/>
        <v/>
      </c>
      <c r="C15" t="str">
        <f t="shared" si="1"/>
        <v/>
      </c>
      <c r="L15" t="s">
        <v>19</v>
      </c>
      <c r="M15">
        <f t="shared" si="2"/>
        <v>130</v>
      </c>
      <c r="N15">
        <v>5000</v>
      </c>
      <c r="O15">
        <v>0.59</v>
      </c>
      <c r="P15">
        <v>0.53</v>
      </c>
      <c r="Q15">
        <f>IF(SUM($D$4:D15)&lt;=N15,$D15*$O15,$D15*$P15)</f>
        <v>0</v>
      </c>
      <c r="R15" s="8" t="str">
        <f t="shared" si="3"/>
        <v/>
      </c>
    </row>
    <row r="16" spans="1:18" x14ac:dyDescent="0.25">
      <c r="A16" s="7"/>
      <c r="B16" s="7" t="str">
        <f t="shared" si="0"/>
        <v/>
      </c>
      <c r="C16" t="str">
        <f t="shared" si="1"/>
        <v/>
      </c>
      <c r="L16" t="s">
        <v>19</v>
      </c>
      <c r="M16">
        <f t="shared" si="2"/>
        <v>130</v>
      </c>
      <c r="N16">
        <v>5000</v>
      </c>
      <c r="O16">
        <v>0.59</v>
      </c>
      <c r="P16">
        <v>0.53</v>
      </c>
      <c r="Q16">
        <f>IF(SUM($D$4:D16)&lt;=N16,$D16*$O16,$D16*$P16)</f>
        <v>0</v>
      </c>
      <c r="R16" s="8" t="str">
        <f t="shared" si="3"/>
        <v/>
      </c>
    </row>
    <row r="17" spans="1:18" x14ac:dyDescent="0.25">
      <c r="A17" s="7"/>
      <c r="B17" s="7" t="str">
        <f t="shared" si="0"/>
        <v/>
      </c>
      <c r="C17" t="str">
        <f t="shared" si="1"/>
        <v/>
      </c>
      <c r="L17" t="s">
        <v>19</v>
      </c>
      <c r="M17">
        <f t="shared" si="2"/>
        <v>130</v>
      </c>
      <c r="N17">
        <v>5000</v>
      </c>
      <c r="O17">
        <v>0.59</v>
      </c>
      <c r="P17">
        <v>0.53</v>
      </c>
      <c r="Q17">
        <f>IF(SUM($D$4:D17)&lt;=N17,$D17*$O17,$D17*$P17)</f>
        <v>0</v>
      </c>
      <c r="R17" s="8" t="str">
        <f t="shared" si="3"/>
        <v/>
      </c>
    </row>
    <row r="18" spans="1:18" x14ac:dyDescent="0.25">
      <c r="A18" s="7"/>
      <c r="B18" s="7" t="str">
        <f t="shared" si="0"/>
        <v/>
      </c>
      <c r="C18" t="str">
        <f t="shared" si="1"/>
        <v/>
      </c>
      <c r="L18" t="s">
        <v>19</v>
      </c>
      <c r="M18">
        <f t="shared" si="2"/>
        <v>130</v>
      </c>
      <c r="N18">
        <v>5000</v>
      </c>
      <c r="O18">
        <v>0.59</v>
      </c>
      <c r="P18">
        <v>0.53</v>
      </c>
      <c r="Q18">
        <f>IF(SUM($D$4:D18)&lt;=N18,$D18*$O18,$D18*$P18)</f>
        <v>0</v>
      </c>
      <c r="R18" s="8" t="str">
        <f t="shared" si="3"/>
        <v/>
      </c>
    </row>
    <row r="19" spans="1:18" x14ac:dyDescent="0.25">
      <c r="A19" s="7"/>
      <c r="B19" s="7" t="str">
        <f t="shared" si="0"/>
        <v/>
      </c>
      <c r="C19" t="str">
        <f t="shared" si="1"/>
        <v/>
      </c>
      <c r="L19" t="s">
        <v>19</v>
      </c>
      <c r="M19">
        <f t="shared" si="2"/>
        <v>130</v>
      </c>
      <c r="N19">
        <v>5000</v>
      </c>
      <c r="O19">
        <v>0.59</v>
      </c>
      <c r="P19">
        <v>0.53</v>
      </c>
      <c r="Q19">
        <f>IF(SUM($D$4:D19)&lt;=N19,$D19*$O19,$D19*$P19)</f>
        <v>0</v>
      </c>
      <c r="R19" s="8" t="str">
        <f t="shared" si="3"/>
        <v/>
      </c>
    </row>
    <row r="20" spans="1:18" x14ac:dyDescent="0.25">
      <c r="A20" s="7"/>
      <c r="B20" s="7" t="str">
        <f t="shared" si="0"/>
        <v/>
      </c>
      <c r="C20" t="str">
        <f t="shared" si="1"/>
        <v/>
      </c>
      <c r="L20" t="s">
        <v>19</v>
      </c>
      <c r="M20">
        <f t="shared" si="2"/>
        <v>130</v>
      </c>
      <c r="N20">
        <v>5000</v>
      </c>
      <c r="O20">
        <v>0.59</v>
      </c>
      <c r="P20">
        <v>0.53</v>
      </c>
      <c r="Q20">
        <f>IF(SUM($D$4:D20)&lt;=N20,$D20*$O20,$D20*$P20)</f>
        <v>0</v>
      </c>
      <c r="R20" s="8" t="str">
        <f t="shared" si="3"/>
        <v/>
      </c>
    </row>
    <row r="21" spans="1:18" x14ac:dyDescent="0.25">
      <c r="A21" s="7"/>
      <c r="B21" s="7" t="str">
        <f t="shared" si="0"/>
        <v/>
      </c>
      <c r="C21" t="str">
        <f t="shared" si="1"/>
        <v/>
      </c>
      <c r="L21" t="s">
        <v>19</v>
      </c>
      <c r="M21">
        <f t="shared" si="2"/>
        <v>130</v>
      </c>
      <c r="N21">
        <v>5000</v>
      </c>
      <c r="O21">
        <v>0.59</v>
      </c>
      <c r="P21">
        <v>0.53</v>
      </c>
      <c r="Q21">
        <f>IF(SUM($D$4:D21)&lt;=N21,$D21*$O21,$D21*$P21)</f>
        <v>0</v>
      </c>
      <c r="R21" s="8" t="str">
        <f t="shared" si="3"/>
        <v/>
      </c>
    </row>
    <row r="22" spans="1:18" x14ac:dyDescent="0.25">
      <c r="A22" s="7"/>
      <c r="B22" s="7" t="str">
        <f t="shared" si="0"/>
        <v/>
      </c>
      <c r="C22" t="str">
        <f t="shared" si="1"/>
        <v/>
      </c>
      <c r="L22" t="s">
        <v>19</v>
      </c>
      <c r="M22">
        <f t="shared" si="2"/>
        <v>130</v>
      </c>
      <c r="N22">
        <v>5000</v>
      </c>
      <c r="O22">
        <v>0.59</v>
      </c>
      <c r="P22">
        <v>0.53</v>
      </c>
      <c r="Q22">
        <f>IF(SUM($D$4:D22)&lt;=N22,$D22*$O22,$D22*$P22)</f>
        <v>0</v>
      </c>
      <c r="R22" s="8" t="str">
        <f t="shared" si="3"/>
        <v/>
      </c>
    </row>
    <row r="23" spans="1:18" x14ac:dyDescent="0.25">
      <c r="A23" s="7"/>
      <c r="B23" s="7" t="str">
        <f t="shared" si="0"/>
        <v/>
      </c>
      <c r="C23" t="str">
        <f t="shared" si="1"/>
        <v/>
      </c>
      <c r="L23" t="s">
        <v>19</v>
      </c>
      <c r="M23">
        <f t="shared" si="2"/>
        <v>130</v>
      </c>
      <c r="N23">
        <v>5000</v>
      </c>
      <c r="O23">
        <v>0.59</v>
      </c>
      <c r="P23">
        <v>0.53</v>
      </c>
      <c r="Q23">
        <f>IF(SUM($D$4:D23)&lt;=N23,$D23*$O23,$D23*$P23)</f>
        <v>0</v>
      </c>
      <c r="R23" s="8" t="str">
        <f t="shared" si="3"/>
        <v/>
      </c>
    </row>
    <row r="24" spans="1:18" x14ac:dyDescent="0.25">
      <c r="A24" s="7"/>
      <c r="B24" s="7" t="str">
        <f t="shared" si="0"/>
        <v/>
      </c>
      <c r="C24" t="str">
        <f t="shared" si="1"/>
        <v/>
      </c>
      <c r="L24" t="s">
        <v>19</v>
      </c>
      <c r="M24">
        <f t="shared" si="2"/>
        <v>130</v>
      </c>
      <c r="N24">
        <v>5000</v>
      </c>
      <c r="O24">
        <v>0.59</v>
      </c>
      <c r="P24">
        <v>0.53</v>
      </c>
      <c r="Q24">
        <f>IF(SUM($D$4:D24)&lt;=N24,$D24*$O24,$D24*$P24)</f>
        <v>0</v>
      </c>
      <c r="R24" s="8" t="str">
        <f t="shared" si="3"/>
        <v/>
      </c>
    </row>
    <row r="25" spans="1:18" x14ac:dyDescent="0.25">
      <c r="A25" s="7"/>
      <c r="B25" s="7" t="str">
        <f t="shared" si="0"/>
        <v/>
      </c>
      <c r="C25" t="str">
        <f t="shared" si="1"/>
        <v/>
      </c>
      <c r="L25" t="s">
        <v>19</v>
      </c>
      <c r="M25">
        <f t="shared" si="2"/>
        <v>130</v>
      </c>
      <c r="N25">
        <v>5000</v>
      </c>
      <c r="O25">
        <v>0.59</v>
      </c>
      <c r="P25">
        <v>0.53</v>
      </c>
      <c r="Q25">
        <f>IF(SUM($D$4:D25)&lt;=N25,$D25*$O25,$D25*$P25)</f>
        <v>0</v>
      </c>
      <c r="R25" s="8" t="str">
        <f t="shared" si="3"/>
        <v/>
      </c>
    </row>
    <row r="26" spans="1:18" x14ac:dyDescent="0.25">
      <c r="A26" s="7"/>
      <c r="B26" s="7" t="str">
        <f t="shared" si="0"/>
        <v/>
      </c>
      <c r="C26" t="str">
        <f t="shared" si="1"/>
        <v/>
      </c>
      <c r="L26" t="s">
        <v>19</v>
      </c>
      <c r="M26">
        <f t="shared" si="2"/>
        <v>130</v>
      </c>
      <c r="N26">
        <v>5000</v>
      </c>
      <c r="O26">
        <v>0.59</v>
      </c>
      <c r="P26">
        <v>0.53</v>
      </c>
      <c r="Q26">
        <f>IF(SUM($D$4:D26)&lt;=N26,$D26*$O26,$D26*$P26)</f>
        <v>0</v>
      </c>
      <c r="R26" s="8" t="str">
        <f t="shared" si="3"/>
        <v/>
      </c>
    </row>
    <row r="27" spans="1:18" x14ac:dyDescent="0.25">
      <c r="A27" s="7"/>
      <c r="B27" s="7" t="str">
        <f t="shared" si="0"/>
        <v/>
      </c>
      <c r="C27" t="str">
        <f t="shared" si="1"/>
        <v/>
      </c>
      <c r="L27" t="s">
        <v>19</v>
      </c>
      <c r="M27">
        <f t="shared" si="2"/>
        <v>130</v>
      </c>
      <c r="N27">
        <v>5000</v>
      </c>
      <c r="O27">
        <v>0.59</v>
      </c>
      <c r="P27">
        <v>0.53</v>
      </c>
      <c r="Q27">
        <f>IF(SUM($D$4:D27)&lt;=N27,$D27*$O27,$D27*$P27)</f>
        <v>0</v>
      </c>
      <c r="R27" s="8" t="str">
        <f t="shared" si="3"/>
        <v/>
      </c>
    </row>
    <row r="28" spans="1:18" x14ac:dyDescent="0.25">
      <c r="A28" s="7"/>
      <c r="B28" s="7" t="str">
        <f t="shared" si="0"/>
        <v/>
      </c>
      <c r="C28" t="str">
        <f t="shared" si="1"/>
        <v/>
      </c>
      <c r="L28" t="s">
        <v>19</v>
      </c>
      <c r="M28">
        <f t="shared" si="2"/>
        <v>130</v>
      </c>
      <c r="N28">
        <v>5000</v>
      </c>
      <c r="O28">
        <v>0.59</v>
      </c>
      <c r="P28">
        <v>0.53</v>
      </c>
      <c r="Q28">
        <f>IF(SUM($D$4:D28)&lt;=N28,$D28*$O28,$D28*$P28)</f>
        <v>0</v>
      </c>
      <c r="R28" s="8" t="str">
        <f t="shared" si="3"/>
        <v/>
      </c>
    </row>
    <row r="29" spans="1:18" x14ac:dyDescent="0.25">
      <c r="A29" s="7"/>
      <c r="B29" s="7" t="str">
        <f t="shared" si="0"/>
        <v/>
      </c>
      <c r="C29" t="str">
        <f t="shared" si="1"/>
        <v/>
      </c>
      <c r="L29" t="s">
        <v>19</v>
      </c>
      <c r="M29">
        <f t="shared" si="2"/>
        <v>130</v>
      </c>
      <c r="N29">
        <v>5000</v>
      </c>
      <c r="O29">
        <v>0.59</v>
      </c>
      <c r="P29">
        <v>0.53</v>
      </c>
      <c r="Q29">
        <f>IF(SUM($D$4:D29)&lt;=N29,$D29*$O29,$D29*$P29)</f>
        <v>0</v>
      </c>
      <c r="R29" s="8" t="str">
        <f t="shared" si="3"/>
        <v/>
      </c>
    </row>
    <row r="30" spans="1:18" x14ac:dyDescent="0.25">
      <c r="A30" s="7"/>
      <c r="B30" s="7" t="str">
        <f t="shared" si="0"/>
        <v/>
      </c>
      <c r="C30" t="str">
        <f t="shared" si="1"/>
        <v/>
      </c>
      <c r="L30" t="s">
        <v>19</v>
      </c>
      <c r="M30">
        <f t="shared" si="2"/>
        <v>130</v>
      </c>
      <c r="N30">
        <v>5000</v>
      </c>
      <c r="O30">
        <v>0.59</v>
      </c>
      <c r="P30">
        <v>0.53</v>
      </c>
      <c r="Q30">
        <f>IF(SUM($D$4:D30)&lt;=N30,$D30*$O30,$D30*$P30)</f>
        <v>0</v>
      </c>
      <c r="R30" s="8" t="str">
        <f t="shared" si="3"/>
        <v/>
      </c>
    </row>
    <row r="31" spans="1:18" x14ac:dyDescent="0.25">
      <c r="A31" s="7"/>
      <c r="B31" s="7" t="str">
        <f t="shared" si="0"/>
        <v/>
      </c>
      <c r="C31" t="str">
        <f t="shared" si="1"/>
        <v/>
      </c>
      <c r="L31" t="s">
        <v>19</v>
      </c>
      <c r="M31">
        <f t="shared" si="2"/>
        <v>130</v>
      </c>
      <c r="N31">
        <v>5000</v>
      </c>
      <c r="O31">
        <v>0.59</v>
      </c>
      <c r="P31">
        <v>0.53</v>
      </c>
      <c r="Q31">
        <f>IF(SUM($D$4:D31)&lt;=N31,$D31*$O31,$D31*$P31)</f>
        <v>0</v>
      </c>
      <c r="R31" s="8" t="str">
        <f t="shared" si="3"/>
        <v/>
      </c>
    </row>
    <row r="32" spans="1:18" x14ac:dyDescent="0.25">
      <c r="A32" s="7"/>
      <c r="B32" s="7" t="str">
        <f t="shared" si="0"/>
        <v/>
      </c>
      <c r="C32" t="str">
        <f t="shared" si="1"/>
        <v/>
      </c>
      <c r="L32" t="s">
        <v>19</v>
      </c>
      <c r="M32">
        <f t="shared" si="2"/>
        <v>130</v>
      </c>
      <c r="N32">
        <v>5000</v>
      </c>
      <c r="O32">
        <v>0.59</v>
      </c>
      <c r="P32">
        <v>0.53</v>
      </c>
      <c r="Q32">
        <f>IF(SUM($D$4:D32)&lt;=N32,$D32*$O32,$D32*$P32)</f>
        <v>0</v>
      </c>
      <c r="R32" s="8" t="str">
        <f t="shared" si="3"/>
        <v/>
      </c>
    </row>
    <row r="33" spans="1:18" x14ac:dyDescent="0.25">
      <c r="A33" s="7"/>
      <c r="B33" s="7" t="str">
        <f t="shared" si="0"/>
        <v/>
      </c>
      <c r="C33" t="str">
        <f t="shared" si="1"/>
        <v/>
      </c>
      <c r="L33" t="s">
        <v>19</v>
      </c>
      <c r="M33">
        <f t="shared" si="2"/>
        <v>130</v>
      </c>
      <c r="N33">
        <v>5000</v>
      </c>
      <c r="O33">
        <v>0.59</v>
      </c>
      <c r="P33">
        <v>0.53</v>
      </c>
      <c r="Q33">
        <f>IF(SUM($D$4:D33)&lt;=N33,$D33*$O33,$D33*$P33)</f>
        <v>0</v>
      </c>
      <c r="R33" s="8" t="str">
        <f t="shared" si="3"/>
        <v/>
      </c>
    </row>
    <row r="34" spans="1:18" x14ac:dyDescent="0.25">
      <c r="A34" s="7"/>
      <c r="B34" s="7" t="str">
        <f t="shared" si="0"/>
        <v/>
      </c>
      <c r="C34" t="str">
        <f t="shared" si="1"/>
        <v/>
      </c>
      <c r="L34" t="s">
        <v>19</v>
      </c>
      <c r="M34">
        <f t="shared" si="2"/>
        <v>130</v>
      </c>
      <c r="N34">
        <v>5000</v>
      </c>
      <c r="O34">
        <v>0.59</v>
      </c>
      <c r="P34">
        <v>0.53</v>
      </c>
      <c r="Q34">
        <f>IF(SUM($D$4:D34)&lt;=N34,$D34*$O34,$D34*$P34)</f>
        <v>0</v>
      </c>
      <c r="R34" s="8" t="str">
        <f t="shared" si="3"/>
        <v/>
      </c>
    </row>
    <row r="35" spans="1:18" x14ac:dyDescent="0.25">
      <c r="A35" s="7"/>
      <c r="B35" s="7" t="str">
        <f t="shared" si="0"/>
        <v/>
      </c>
      <c r="C35" t="str">
        <f t="shared" si="1"/>
        <v/>
      </c>
      <c r="L35" t="s">
        <v>19</v>
      </c>
      <c r="M35">
        <f t="shared" si="2"/>
        <v>130</v>
      </c>
      <c r="N35">
        <v>5000</v>
      </c>
      <c r="O35">
        <v>0.59</v>
      </c>
      <c r="P35">
        <v>0.53</v>
      </c>
      <c r="Q35">
        <f>IF(SUM($D$4:D35)&lt;=N35,$D35*$O35,$D35*$P35)</f>
        <v>0</v>
      </c>
      <c r="R35" s="8" t="str">
        <f t="shared" si="3"/>
        <v/>
      </c>
    </row>
    <row r="36" spans="1:18" x14ac:dyDescent="0.25">
      <c r="A36" s="7"/>
      <c r="B36" s="7" t="str">
        <f t="shared" si="0"/>
        <v/>
      </c>
      <c r="C36" t="str">
        <f t="shared" si="1"/>
        <v/>
      </c>
      <c r="L36" t="s">
        <v>19</v>
      </c>
      <c r="M36">
        <f t="shared" si="2"/>
        <v>130</v>
      </c>
      <c r="N36">
        <v>5000</v>
      </c>
      <c r="O36">
        <v>0.59</v>
      </c>
      <c r="P36">
        <v>0.53</v>
      </c>
      <c r="Q36">
        <f>IF(SUM($D$4:D36)&lt;=N36,$D36*$O36,$D36*$P36)</f>
        <v>0</v>
      </c>
      <c r="R36" s="8" t="str">
        <f t="shared" si="3"/>
        <v/>
      </c>
    </row>
    <row r="37" spans="1:18" x14ac:dyDescent="0.25">
      <c r="A37" s="7"/>
      <c r="B37" s="7" t="str">
        <f t="shared" si="0"/>
        <v/>
      </c>
      <c r="C37" t="str">
        <f t="shared" si="1"/>
        <v/>
      </c>
      <c r="L37" t="s">
        <v>19</v>
      </c>
      <c r="M37">
        <f t="shared" si="2"/>
        <v>130</v>
      </c>
      <c r="N37">
        <v>5000</v>
      </c>
      <c r="O37">
        <v>0.59</v>
      </c>
      <c r="P37">
        <v>0.53</v>
      </c>
      <c r="Q37">
        <f>IF(SUM($D$4:D37)&lt;=N37,$D37*$O37,$D37*$P37)</f>
        <v>0</v>
      </c>
      <c r="R37" s="8" t="str">
        <f t="shared" si="3"/>
        <v/>
      </c>
    </row>
    <row r="38" spans="1:18" x14ac:dyDescent="0.25">
      <c r="A38" s="7"/>
      <c r="B38" s="7" t="str">
        <f t="shared" si="0"/>
        <v/>
      </c>
      <c r="C38" t="str">
        <f t="shared" si="1"/>
        <v/>
      </c>
      <c r="L38" t="s">
        <v>19</v>
      </c>
      <c r="M38">
        <f t="shared" si="2"/>
        <v>130</v>
      </c>
      <c r="N38">
        <v>5000</v>
      </c>
      <c r="O38">
        <v>0.59</v>
      </c>
      <c r="P38">
        <v>0.53</v>
      </c>
      <c r="Q38">
        <f>IF(SUM($D$4:D38)&lt;=N38,$D38*$O38,$D38*$P38)</f>
        <v>0</v>
      </c>
      <c r="R38" s="8" t="str">
        <f t="shared" si="3"/>
        <v/>
      </c>
    </row>
    <row r="39" spans="1:18" x14ac:dyDescent="0.25">
      <c r="A39" s="7"/>
      <c r="B39" s="7" t="str">
        <f t="shared" si="0"/>
        <v/>
      </c>
      <c r="C39" t="str">
        <f t="shared" si="1"/>
        <v/>
      </c>
      <c r="L39" t="s">
        <v>19</v>
      </c>
      <c r="M39">
        <f t="shared" si="2"/>
        <v>130</v>
      </c>
      <c r="N39">
        <v>5000</v>
      </c>
      <c r="O39">
        <v>0.59</v>
      </c>
      <c r="P39">
        <v>0.53</v>
      </c>
      <c r="Q39">
        <f>IF(SUM($D$4:D39)&lt;=N39,$D39*$O39,$D39*$P39)</f>
        <v>0</v>
      </c>
      <c r="R39" s="8" t="str">
        <f t="shared" si="3"/>
        <v/>
      </c>
    </row>
    <row r="40" spans="1:18" x14ac:dyDescent="0.25">
      <c r="A40" s="7"/>
      <c r="B40" s="7" t="str">
        <f t="shared" si="0"/>
        <v/>
      </c>
      <c r="C40" t="str">
        <f t="shared" si="1"/>
        <v/>
      </c>
      <c r="L40" t="s">
        <v>19</v>
      </c>
      <c r="M40">
        <f t="shared" si="2"/>
        <v>130</v>
      </c>
      <c r="N40">
        <v>5000</v>
      </c>
      <c r="O40">
        <v>0.59</v>
      </c>
      <c r="P40">
        <v>0.53</v>
      </c>
      <c r="Q40">
        <f>IF(SUM($D$4:D40)&lt;=N40,$D40*$O40,$D40*$P40)</f>
        <v>0</v>
      </c>
      <c r="R40" s="8" t="str">
        <f t="shared" si="3"/>
        <v/>
      </c>
    </row>
    <row r="41" spans="1:18" x14ac:dyDescent="0.25">
      <c r="A41" s="7"/>
      <c r="B41" s="7" t="str">
        <f t="shared" si="0"/>
        <v/>
      </c>
      <c r="C41" t="str">
        <f t="shared" si="1"/>
        <v/>
      </c>
      <c r="L41" t="s">
        <v>19</v>
      </c>
      <c r="M41">
        <f t="shared" si="2"/>
        <v>130</v>
      </c>
      <c r="N41">
        <v>5000</v>
      </c>
      <c r="O41">
        <v>0.59</v>
      </c>
      <c r="P41">
        <v>0.53</v>
      </c>
      <c r="Q41">
        <f>IF(SUM($D$4:D41)&lt;=N41,$D41*$O41,$D41*$P41)</f>
        <v>0</v>
      </c>
      <c r="R41" s="8" t="str">
        <f t="shared" si="3"/>
        <v/>
      </c>
    </row>
    <row r="42" spans="1:18" x14ac:dyDescent="0.25">
      <c r="A42" s="7"/>
      <c r="B42" s="7" t="str">
        <f t="shared" si="0"/>
        <v/>
      </c>
      <c r="C42" t="str">
        <f t="shared" si="1"/>
        <v/>
      </c>
      <c r="L42" t="s">
        <v>19</v>
      </c>
      <c r="M42">
        <f t="shared" si="2"/>
        <v>130</v>
      </c>
      <c r="N42">
        <v>5000</v>
      </c>
      <c r="O42">
        <v>0.59</v>
      </c>
      <c r="P42">
        <v>0.53</v>
      </c>
      <c r="Q42">
        <f>IF(SUM($D$4:D42)&lt;=N42,$D42*$O42,$D42*$P42)</f>
        <v>0</v>
      </c>
      <c r="R42" s="8" t="str">
        <f t="shared" si="3"/>
        <v/>
      </c>
    </row>
    <row r="43" spans="1:18" x14ac:dyDescent="0.25">
      <c r="A43" s="7"/>
      <c r="B43" s="7" t="str">
        <f t="shared" si="0"/>
        <v/>
      </c>
      <c r="C43" t="str">
        <f t="shared" si="1"/>
        <v/>
      </c>
      <c r="L43" t="s">
        <v>19</v>
      </c>
      <c r="M43">
        <f t="shared" si="2"/>
        <v>130</v>
      </c>
      <c r="N43">
        <v>5000</v>
      </c>
      <c r="O43">
        <v>0.59</v>
      </c>
      <c r="P43">
        <v>0.53</v>
      </c>
      <c r="Q43">
        <f>IF(SUM($D$4:D43)&lt;=N43,$D43*$O43,$D43*$P43)</f>
        <v>0</v>
      </c>
      <c r="R43" s="8" t="str">
        <f t="shared" si="3"/>
        <v/>
      </c>
    </row>
    <row r="44" spans="1:18" x14ac:dyDescent="0.25">
      <c r="A44" s="7"/>
      <c r="B44" s="7" t="str">
        <f t="shared" si="0"/>
        <v/>
      </c>
      <c r="C44" t="str">
        <f t="shared" si="1"/>
        <v/>
      </c>
      <c r="L44" t="s">
        <v>19</v>
      </c>
      <c r="M44">
        <f t="shared" si="2"/>
        <v>130</v>
      </c>
      <c r="N44">
        <v>5000</v>
      </c>
      <c r="O44">
        <v>0.59</v>
      </c>
      <c r="P44">
        <v>0.53</v>
      </c>
      <c r="Q44">
        <f>IF(SUM($D$4:D44)&lt;=N44,$D44*$O44,$D44*$P44)</f>
        <v>0</v>
      </c>
      <c r="R44" s="8" t="str">
        <f t="shared" si="3"/>
        <v/>
      </c>
    </row>
    <row r="45" spans="1:18" x14ac:dyDescent="0.25">
      <c r="A45" s="7"/>
      <c r="B45" s="7" t="str">
        <f t="shared" si="0"/>
        <v/>
      </c>
      <c r="C45" t="str">
        <f t="shared" si="1"/>
        <v/>
      </c>
      <c r="L45" t="s">
        <v>19</v>
      </c>
      <c r="M45">
        <f t="shared" si="2"/>
        <v>130</v>
      </c>
      <c r="N45">
        <v>5000</v>
      </c>
      <c r="O45">
        <v>0.59</v>
      </c>
      <c r="P45">
        <v>0.53</v>
      </c>
      <c r="Q45">
        <f>IF(SUM($D$4:D45)&lt;=N45,$D45*$O45,$D45*$P45)</f>
        <v>0</v>
      </c>
      <c r="R45" s="8" t="str">
        <f t="shared" si="3"/>
        <v/>
      </c>
    </row>
    <row r="46" spans="1:18" x14ac:dyDescent="0.25">
      <c r="A46" s="7"/>
      <c r="B46" s="7" t="str">
        <f t="shared" si="0"/>
        <v/>
      </c>
      <c r="C46" t="str">
        <f t="shared" si="1"/>
        <v/>
      </c>
      <c r="L46" t="s">
        <v>19</v>
      </c>
      <c r="M46">
        <f t="shared" si="2"/>
        <v>130</v>
      </c>
      <c r="N46">
        <v>5000</v>
      </c>
      <c r="O46">
        <v>0.59</v>
      </c>
      <c r="P46">
        <v>0.53</v>
      </c>
      <c r="Q46">
        <f>IF(SUM($D$4:D46)&lt;=N46,$D46*$O46,$D46*$P46)</f>
        <v>0</v>
      </c>
      <c r="R46" s="8" t="str">
        <f t="shared" si="3"/>
        <v/>
      </c>
    </row>
    <row r="47" spans="1:18" x14ac:dyDescent="0.25">
      <c r="A47" s="7"/>
      <c r="B47" s="7" t="str">
        <f t="shared" si="0"/>
        <v/>
      </c>
      <c r="C47" t="str">
        <f t="shared" si="1"/>
        <v/>
      </c>
      <c r="L47" t="s">
        <v>19</v>
      </c>
      <c r="M47">
        <f t="shared" si="2"/>
        <v>130</v>
      </c>
      <c r="N47">
        <v>5000</v>
      </c>
      <c r="O47">
        <v>0.59</v>
      </c>
      <c r="P47">
        <v>0.53</v>
      </c>
      <c r="Q47">
        <f>IF(SUM($D$4:D47)&lt;=N47,$D47*$O47,$D47*$P47)</f>
        <v>0</v>
      </c>
      <c r="R47" s="8" t="str">
        <f t="shared" si="3"/>
        <v/>
      </c>
    </row>
    <row r="48" spans="1:18" x14ac:dyDescent="0.25">
      <c r="A48" s="7"/>
      <c r="B48" s="7" t="str">
        <f t="shared" si="0"/>
        <v/>
      </c>
      <c r="C48" t="str">
        <f t="shared" si="1"/>
        <v/>
      </c>
      <c r="L48" t="s">
        <v>19</v>
      </c>
      <c r="M48">
        <f t="shared" si="2"/>
        <v>130</v>
      </c>
      <c r="N48">
        <v>5000</v>
      </c>
      <c r="O48">
        <v>0.59</v>
      </c>
      <c r="P48">
        <v>0.53</v>
      </c>
      <c r="Q48">
        <f>IF(SUM($D$4:D48)&lt;=N48,$D48*$O48,$D48*$P48)</f>
        <v>0</v>
      </c>
      <c r="R48" s="8" t="str">
        <f t="shared" si="3"/>
        <v/>
      </c>
    </row>
    <row r="49" spans="1:18" x14ac:dyDescent="0.25">
      <c r="A49" s="7"/>
      <c r="B49" s="7" t="str">
        <f t="shared" si="0"/>
        <v/>
      </c>
      <c r="C49" t="str">
        <f t="shared" si="1"/>
        <v/>
      </c>
      <c r="L49" t="s">
        <v>19</v>
      </c>
      <c r="M49">
        <f t="shared" si="2"/>
        <v>130</v>
      </c>
      <c r="N49">
        <v>5000</v>
      </c>
      <c r="O49">
        <v>0.59</v>
      </c>
      <c r="P49">
        <v>0.53</v>
      </c>
      <c r="Q49">
        <f>IF(SUM($D$4:D49)&lt;=N49,$D49*$O49,$D49*$P49)</f>
        <v>0</v>
      </c>
      <c r="R49" s="8" t="str">
        <f t="shared" si="3"/>
        <v/>
      </c>
    </row>
    <row r="50" spans="1:18" x14ac:dyDescent="0.25">
      <c r="L50" t="s">
        <v>19</v>
      </c>
      <c r="M50">
        <f t="shared" ref="M50" si="4">M49+D50</f>
        <v>130</v>
      </c>
      <c r="N50">
        <v>5000</v>
      </c>
      <c r="O50">
        <v>0.59</v>
      </c>
      <c r="P50">
        <v>0.53</v>
      </c>
      <c r="Q50">
        <f>IF(SUM($D$4:D50)&lt;=N50,$D50*$O50,$D50*$P50)</f>
        <v>0</v>
      </c>
      <c r="R50" s="8" t="str">
        <f t="shared" si="3"/>
        <v/>
      </c>
    </row>
    <row r="51" spans="1:18" x14ac:dyDescent="0.25">
      <c r="L51" t="s">
        <v>19</v>
      </c>
      <c r="M51">
        <f t="shared" ref="M51" si="5">M50+D51</f>
        <v>130</v>
      </c>
      <c r="N51">
        <v>5000</v>
      </c>
      <c r="O51">
        <v>0.59</v>
      </c>
      <c r="P51">
        <v>0.53</v>
      </c>
      <c r="Q51">
        <f>IF(SUM($D$4:D51)&lt;=N51,$D51*$O51,$D51*$P51)</f>
        <v>0</v>
      </c>
      <c r="R51" s="8" t="str">
        <f t="shared" ref="R51" si="6">IF(D51="","",R50+Q51)</f>
        <v/>
      </c>
    </row>
  </sheetData>
  <mergeCells count="7">
    <mergeCell ref="A2:D2"/>
    <mergeCell ref="F2:G2"/>
    <mergeCell ref="J2:K2"/>
    <mergeCell ref="N2:R2"/>
    <mergeCell ref="A3:D3"/>
    <mergeCell ref="F3:G3"/>
    <mergeCell ref="I3:R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Update Purpose" error="Update Purpose list or type your information" xr:uid="{42D5CA81-E2CE-4DCB-9062-63F404003CFC}">
          <x14:formula1>
            <xm:f>Purpose!$A$1:$A$10</xm:f>
          </x14:formula1>
          <xm:sqref>J5:J49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9586-167F-4E7C-91DF-6D1DB9126DC1}">
  <sheetPr>
    <tabColor theme="3" tint="0.59999389629810485"/>
  </sheetPr>
  <dimension ref="A1:R49"/>
  <sheetViews>
    <sheetView zoomScale="80" zoomScaleNormal="80" workbookViewId="0">
      <pane ySplit="4" topLeftCell="A44" activePane="bottomLeft" state="frozen"/>
      <selection activeCell="K1" sqref="K1"/>
      <selection pane="bottomLeft" activeCell="I3" sqref="I3:R3"/>
    </sheetView>
  </sheetViews>
  <sheetFormatPr defaultRowHeight="15" x14ac:dyDescent="0.25"/>
  <cols>
    <col min="1" max="1" width="11.42578125" customWidth="1"/>
    <col min="2" max="2" width="5.28515625" customWidth="1"/>
    <col min="3" max="3" width="5.42578125" customWidth="1"/>
    <col min="4" max="4" width="7.42578125" customWidth="1"/>
    <col min="5" max="5" width="12.28515625" customWidth="1"/>
    <col min="6" max="6" width="14.42578125" bestFit="1" customWidth="1"/>
    <col min="7" max="7" width="9.28515625" bestFit="1" customWidth="1"/>
    <col min="8" max="8" width="9.28515625" customWidth="1"/>
    <col min="9" max="9" width="8.7109375" customWidth="1"/>
    <col min="10" max="10" width="15.5703125" customWidth="1"/>
    <col min="11" max="11" width="13.42578125" customWidth="1"/>
    <col min="12" max="12" width="10.140625" customWidth="1"/>
    <col min="13" max="13" width="11.7109375" bestFit="1" customWidth="1"/>
    <col min="14" max="14" width="9.85546875" customWidth="1"/>
    <col min="15" max="15" width="8.28515625" customWidth="1"/>
    <col min="16" max="16" width="10.140625" customWidth="1"/>
    <col min="17" max="17" width="11.140625" bestFit="1" customWidth="1"/>
    <col min="18" max="18" width="11.140625" style="8" customWidth="1"/>
  </cols>
  <sheetData>
    <row r="1" spans="1:18" x14ac:dyDescent="0.25">
      <c r="A1" t="s">
        <v>25</v>
      </c>
      <c r="J1" t="s">
        <v>24</v>
      </c>
    </row>
    <row r="2" spans="1:18" ht="39.75" customHeight="1" x14ac:dyDescent="0.25">
      <c r="A2" s="11" t="s">
        <v>0</v>
      </c>
      <c r="B2" s="11"/>
      <c r="C2" s="11"/>
      <c r="D2" s="12"/>
      <c r="E2" s="2"/>
      <c r="F2" s="11" t="s">
        <v>1</v>
      </c>
      <c r="G2" s="12"/>
      <c r="H2" s="1"/>
      <c r="I2" s="1"/>
      <c r="J2" s="13">
        <v>2021</v>
      </c>
      <c r="K2" s="13"/>
      <c r="L2" s="3"/>
      <c r="M2" s="10" t="s">
        <v>23</v>
      </c>
      <c r="N2" s="14">
        <f>SUM(Q:Q)</f>
        <v>76.699999999999989</v>
      </c>
      <c r="O2" s="15"/>
      <c r="P2" s="15"/>
      <c r="Q2" s="15"/>
      <c r="R2" s="15"/>
    </row>
    <row r="3" spans="1:18" x14ac:dyDescent="0.25">
      <c r="A3" s="16" t="s">
        <v>26</v>
      </c>
      <c r="B3" s="17"/>
      <c r="C3" s="17"/>
      <c r="D3" s="17"/>
      <c r="E3" s="4"/>
      <c r="F3" s="18"/>
      <c r="G3" s="18"/>
      <c r="H3" s="4"/>
      <c r="I3" s="19"/>
      <c r="J3" s="18"/>
      <c r="K3" s="18"/>
      <c r="L3" s="18"/>
      <c r="M3" s="18"/>
      <c r="N3" s="18"/>
      <c r="O3" s="18"/>
      <c r="P3" s="18"/>
      <c r="Q3" s="18"/>
      <c r="R3" s="20"/>
    </row>
    <row r="4" spans="1:18" ht="48.75" x14ac:dyDescent="0.25">
      <c r="A4" s="5" t="s">
        <v>2</v>
      </c>
      <c r="B4" s="5" t="s">
        <v>3</v>
      </c>
      <c r="C4" s="5" t="s">
        <v>4</v>
      </c>
      <c r="D4" s="5" t="s">
        <v>27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6" t="s">
        <v>18</v>
      </c>
    </row>
    <row r="5" spans="1:18" x14ac:dyDescent="0.25">
      <c r="A5" s="7">
        <v>44206</v>
      </c>
      <c r="B5" s="7" t="str">
        <f>IF(A5="","",TEXT(A5,"ddd"))</f>
        <v>Sun</v>
      </c>
      <c r="C5">
        <f>IF(A5="","",MONTH(A5))</f>
        <v>1</v>
      </c>
      <c r="D5">
        <v>42</v>
      </c>
      <c r="L5" t="s">
        <v>19</v>
      </c>
      <c r="M5">
        <f>D5</f>
        <v>42</v>
      </c>
      <c r="N5">
        <v>5000</v>
      </c>
      <c r="O5">
        <v>0.59</v>
      </c>
      <c r="P5">
        <v>0.53</v>
      </c>
      <c r="Q5">
        <f>IF(SUM($D$4:D5)&lt;=N5,$D5*$O5,$D5*$P5)</f>
        <v>24.779999999999998</v>
      </c>
      <c r="R5" s="8">
        <f>Q5</f>
        <v>24.779999999999998</v>
      </c>
    </row>
    <row r="6" spans="1:18" x14ac:dyDescent="0.25">
      <c r="A6" s="7">
        <v>44216</v>
      </c>
      <c r="B6" s="7" t="str">
        <f t="shared" ref="B6:B49" si="0">IF(A6="","",TEXT(A6,"ddd"))</f>
        <v>Wed</v>
      </c>
      <c r="C6">
        <f>IF(A6="","",MONTH(A6))</f>
        <v>1</v>
      </c>
      <c r="D6">
        <v>33</v>
      </c>
      <c r="L6" t="s">
        <v>19</v>
      </c>
      <c r="M6">
        <f>M5+D6</f>
        <v>75</v>
      </c>
      <c r="N6">
        <v>5000</v>
      </c>
      <c r="O6">
        <v>0.59</v>
      </c>
      <c r="P6">
        <v>0.53</v>
      </c>
      <c r="Q6">
        <f>IF(SUM($D$4:D6)&lt;=N6,$D6*$O6,$D6*$P6)</f>
        <v>19.47</v>
      </c>
      <c r="R6" s="8">
        <f>IF(D6="","",R5+Q6)</f>
        <v>44.25</v>
      </c>
    </row>
    <row r="7" spans="1:18" x14ac:dyDescent="0.25">
      <c r="A7" s="7">
        <v>44250</v>
      </c>
      <c r="B7" s="7" t="str">
        <f t="shared" si="0"/>
        <v>Tue</v>
      </c>
      <c r="C7">
        <f t="shared" ref="C7:C49" si="1">IF(A7="","",MONTH(A7))</f>
        <v>2</v>
      </c>
      <c r="D7">
        <v>55</v>
      </c>
      <c r="L7" t="s">
        <v>19</v>
      </c>
      <c r="M7">
        <f t="shared" ref="M7:M49" si="2">M6+D7</f>
        <v>130</v>
      </c>
      <c r="N7">
        <v>5000</v>
      </c>
      <c r="O7">
        <v>0.59</v>
      </c>
      <c r="P7">
        <v>0.53</v>
      </c>
      <c r="Q7">
        <f>IF(SUM($D$4:D7)&lt;=N7,$D7*$O7,$D7*$P7)</f>
        <v>32.449999999999996</v>
      </c>
      <c r="R7" s="8">
        <f t="shared" ref="R7:R49" si="3">IF(D7="","",R6+Q7)</f>
        <v>76.699999999999989</v>
      </c>
    </row>
    <row r="8" spans="1:18" x14ac:dyDescent="0.25">
      <c r="A8" s="7"/>
      <c r="B8" s="7" t="str">
        <f t="shared" si="0"/>
        <v/>
      </c>
      <c r="C8" t="str">
        <f t="shared" si="1"/>
        <v/>
      </c>
      <c r="L8" t="s">
        <v>19</v>
      </c>
      <c r="M8">
        <f t="shared" si="2"/>
        <v>130</v>
      </c>
      <c r="N8">
        <v>5000</v>
      </c>
      <c r="O8">
        <v>0.59</v>
      </c>
      <c r="P8">
        <v>0.53</v>
      </c>
      <c r="Q8">
        <f>IF(SUM($D$4:D8)&lt;=N8,$D8*$O8,$D8*$P8)</f>
        <v>0</v>
      </c>
      <c r="R8" s="8" t="str">
        <f t="shared" si="3"/>
        <v/>
      </c>
    </row>
    <row r="9" spans="1:18" x14ac:dyDescent="0.25">
      <c r="A9" s="7"/>
      <c r="B9" s="7" t="str">
        <f t="shared" si="0"/>
        <v/>
      </c>
      <c r="C9" t="str">
        <f t="shared" si="1"/>
        <v/>
      </c>
      <c r="L9" t="s">
        <v>19</v>
      </c>
      <c r="M9">
        <f t="shared" si="2"/>
        <v>130</v>
      </c>
      <c r="N9">
        <v>5000</v>
      </c>
      <c r="O9">
        <v>0.59</v>
      </c>
      <c r="P9">
        <v>0.53</v>
      </c>
      <c r="Q9">
        <f>IF(SUM($D$4:D9)&lt;=N9,$D9*$O9,$D9*$P9)</f>
        <v>0</v>
      </c>
      <c r="R9" s="8" t="str">
        <f t="shared" si="3"/>
        <v/>
      </c>
    </row>
    <row r="10" spans="1:18" x14ac:dyDescent="0.25">
      <c r="A10" s="7"/>
      <c r="B10" s="7" t="str">
        <f t="shared" si="0"/>
        <v/>
      </c>
      <c r="C10" t="str">
        <f t="shared" si="1"/>
        <v/>
      </c>
      <c r="L10" t="s">
        <v>19</v>
      </c>
      <c r="M10">
        <f t="shared" si="2"/>
        <v>130</v>
      </c>
      <c r="N10">
        <v>5000</v>
      </c>
      <c r="O10">
        <v>0.59</v>
      </c>
      <c r="P10">
        <v>0.53</v>
      </c>
      <c r="Q10">
        <f>IF(SUM($D$4:D10)&lt;=N10,$D10*$O10,$D10*$P10)</f>
        <v>0</v>
      </c>
      <c r="R10" s="8" t="str">
        <f t="shared" si="3"/>
        <v/>
      </c>
    </row>
    <row r="11" spans="1:18" x14ac:dyDescent="0.25">
      <c r="A11" s="7"/>
      <c r="B11" s="7" t="str">
        <f t="shared" si="0"/>
        <v/>
      </c>
      <c r="C11" t="str">
        <f t="shared" si="1"/>
        <v/>
      </c>
      <c r="L11" t="s">
        <v>19</v>
      </c>
      <c r="M11">
        <f t="shared" si="2"/>
        <v>130</v>
      </c>
      <c r="N11">
        <v>5000</v>
      </c>
      <c r="O11">
        <v>0.59</v>
      </c>
      <c r="P11">
        <v>0.53</v>
      </c>
      <c r="Q11">
        <f>IF(SUM($D$4:D11)&lt;=N11,$D11*$O11,$D11*$P11)</f>
        <v>0</v>
      </c>
      <c r="R11" s="8" t="str">
        <f t="shared" si="3"/>
        <v/>
      </c>
    </row>
    <row r="12" spans="1:18" x14ac:dyDescent="0.25">
      <c r="A12" s="7"/>
      <c r="B12" s="7" t="str">
        <f t="shared" si="0"/>
        <v/>
      </c>
      <c r="C12" t="str">
        <f t="shared" si="1"/>
        <v/>
      </c>
      <c r="L12" t="s">
        <v>19</v>
      </c>
      <c r="M12">
        <f t="shared" si="2"/>
        <v>130</v>
      </c>
      <c r="N12">
        <v>5000</v>
      </c>
      <c r="O12">
        <v>0.59</v>
      </c>
      <c r="P12">
        <v>0.53</v>
      </c>
      <c r="Q12">
        <f>IF(SUM($D$4:D12)&lt;=N12,$D12*$O12,$D12*$P12)</f>
        <v>0</v>
      </c>
      <c r="R12" s="8" t="str">
        <f t="shared" si="3"/>
        <v/>
      </c>
    </row>
    <row r="13" spans="1:18" x14ac:dyDescent="0.25">
      <c r="A13" s="7"/>
      <c r="B13" s="7" t="str">
        <f t="shared" si="0"/>
        <v/>
      </c>
      <c r="C13" t="str">
        <f t="shared" si="1"/>
        <v/>
      </c>
      <c r="L13" t="s">
        <v>19</v>
      </c>
      <c r="M13">
        <f t="shared" si="2"/>
        <v>130</v>
      </c>
      <c r="N13">
        <v>5000</v>
      </c>
      <c r="O13">
        <v>0.59</v>
      </c>
      <c r="P13">
        <v>0.53</v>
      </c>
      <c r="Q13">
        <f>IF(SUM($D$4:D13)&lt;=N13,$D13*$O13,$D13*$P13)</f>
        <v>0</v>
      </c>
      <c r="R13" s="8" t="str">
        <f t="shared" si="3"/>
        <v/>
      </c>
    </row>
    <row r="14" spans="1:18" x14ac:dyDescent="0.25">
      <c r="A14" s="7"/>
      <c r="B14" s="7" t="str">
        <f t="shared" si="0"/>
        <v/>
      </c>
      <c r="C14" t="str">
        <f t="shared" si="1"/>
        <v/>
      </c>
      <c r="L14" t="s">
        <v>19</v>
      </c>
      <c r="M14">
        <f t="shared" si="2"/>
        <v>130</v>
      </c>
      <c r="N14">
        <v>5000</v>
      </c>
      <c r="O14">
        <v>0.59</v>
      </c>
      <c r="P14">
        <v>0.53</v>
      </c>
      <c r="Q14">
        <f>IF(SUM($D$4:D14)&lt;=N14,$D14*$O14,$D14*$P14)</f>
        <v>0</v>
      </c>
      <c r="R14" s="8" t="str">
        <f t="shared" si="3"/>
        <v/>
      </c>
    </row>
    <row r="15" spans="1:18" x14ac:dyDescent="0.25">
      <c r="A15" s="7"/>
      <c r="B15" s="7" t="str">
        <f t="shared" si="0"/>
        <v/>
      </c>
      <c r="C15" t="str">
        <f t="shared" si="1"/>
        <v/>
      </c>
      <c r="L15" t="s">
        <v>19</v>
      </c>
      <c r="M15">
        <f t="shared" si="2"/>
        <v>130</v>
      </c>
      <c r="N15">
        <v>5000</v>
      </c>
      <c r="O15">
        <v>0.59</v>
      </c>
      <c r="P15">
        <v>0.53</v>
      </c>
      <c r="Q15">
        <f>IF(SUM($D$4:D15)&lt;=N15,$D15*$O15,$D15*$P15)</f>
        <v>0</v>
      </c>
      <c r="R15" s="8" t="str">
        <f t="shared" si="3"/>
        <v/>
      </c>
    </row>
    <row r="16" spans="1:18" x14ac:dyDescent="0.25">
      <c r="A16" s="7"/>
      <c r="B16" s="7" t="str">
        <f t="shared" si="0"/>
        <v/>
      </c>
      <c r="C16" t="str">
        <f t="shared" si="1"/>
        <v/>
      </c>
      <c r="L16" t="s">
        <v>19</v>
      </c>
      <c r="M16">
        <f t="shared" si="2"/>
        <v>130</v>
      </c>
      <c r="N16">
        <v>5000</v>
      </c>
      <c r="O16">
        <v>0.59</v>
      </c>
      <c r="P16">
        <v>0.53</v>
      </c>
      <c r="Q16">
        <f>IF(SUM($D$4:D16)&lt;=N16,$D16*$O16,$D16*$P16)</f>
        <v>0</v>
      </c>
      <c r="R16" s="8" t="str">
        <f t="shared" si="3"/>
        <v/>
      </c>
    </row>
    <row r="17" spans="1:18" x14ac:dyDescent="0.25">
      <c r="A17" s="7"/>
      <c r="B17" s="7" t="str">
        <f t="shared" si="0"/>
        <v/>
      </c>
      <c r="C17" t="str">
        <f t="shared" si="1"/>
        <v/>
      </c>
      <c r="L17" t="s">
        <v>19</v>
      </c>
      <c r="M17">
        <f t="shared" si="2"/>
        <v>130</v>
      </c>
      <c r="N17">
        <v>5000</v>
      </c>
      <c r="O17">
        <v>0.59</v>
      </c>
      <c r="P17">
        <v>0.53</v>
      </c>
      <c r="Q17">
        <f>IF(SUM($D$4:D17)&lt;=N17,$D17*$O17,$D17*$P17)</f>
        <v>0</v>
      </c>
      <c r="R17" s="8" t="str">
        <f t="shared" si="3"/>
        <v/>
      </c>
    </row>
    <row r="18" spans="1:18" x14ac:dyDescent="0.25">
      <c r="A18" s="7"/>
      <c r="B18" s="7" t="str">
        <f t="shared" si="0"/>
        <v/>
      </c>
      <c r="C18" t="str">
        <f t="shared" si="1"/>
        <v/>
      </c>
      <c r="L18" t="s">
        <v>19</v>
      </c>
      <c r="M18">
        <f t="shared" si="2"/>
        <v>130</v>
      </c>
      <c r="N18">
        <v>5000</v>
      </c>
      <c r="O18">
        <v>0.59</v>
      </c>
      <c r="P18">
        <v>0.53</v>
      </c>
      <c r="Q18">
        <f>IF(SUM($D$4:D18)&lt;=N18,$D18*$O18,$D18*$P18)</f>
        <v>0</v>
      </c>
      <c r="R18" s="8" t="str">
        <f t="shared" si="3"/>
        <v/>
      </c>
    </row>
    <row r="19" spans="1:18" x14ac:dyDescent="0.25">
      <c r="A19" s="7"/>
      <c r="B19" s="7" t="str">
        <f t="shared" si="0"/>
        <v/>
      </c>
      <c r="C19" t="str">
        <f t="shared" si="1"/>
        <v/>
      </c>
      <c r="L19" t="s">
        <v>19</v>
      </c>
      <c r="M19">
        <f t="shared" si="2"/>
        <v>130</v>
      </c>
      <c r="N19">
        <v>5000</v>
      </c>
      <c r="O19">
        <v>0.59</v>
      </c>
      <c r="P19">
        <v>0.53</v>
      </c>
      <c r="Q19">
        <f>IF(SUM($D$4:D19)&lt;=N19,$D19*$O19,$D19*$P19)</f>
        <v>0</v>
      </c>
      <c r="R19" s="8" t="str">
        <f t="shared" si="3"/>
        <v/>
      </c>
    </row>
    <row r="20" spans="1:18" x14ac:dyDescent="0.25">
      <c r="A20" s="7"/>
      <c r="B20" s="7" t="str">
        <f t="shared" si="0"/>
        <v/>
      </c>
      <c r="C20" t="str">
        <f t="shared" si="1"/>
        <v/>
      </c>
      <c r="L20" t="s">
        <v>19</v>
      </c>
      <c r="M20">
        <f t="shared" si="2"/>
        <v>130</v>
      </c>
      <c r="N20">
        <v>5000</v>
      </c>
      <c r="O20">
        <v>0.59</v>
      </c>
      <c r="P20">
        <v>0.53</v>
      </c>
      <c r="Q20">
        <f>IF(SUM($D$4:D20)&lt;=N20,$D20*$O20,$D20*$P20)</f>
        <v>0</v>
      </c>
      <c r="R20" s="8" t="str">
        <f t="shared" si="3"/>
        <v/>
      </c>
    </row>
    <row r="21" spans="1:18" x14ac:dyDescent="0.25">
      <c r="A21" s="7"/>
      <c r="B21" s="7" t="str">
        <f t="shared" si="0"/>
        <v/>
      </c>
      <c r="C21" t="str">
        <f t="shared" si="1"/>
        <v/>
      </c>
      <c r="L21" t="s">
        <v>19</v>
      </c>
      <c r="M21">
        <f t="shared" si="2"/>
        <v>130</v>
      </c>
      <c r="N21">
        <v>5000</v>
      </c>
      <c r="O21">
        <v>0.59</v>
      </c>
      <c r="P21">
        <v>0.53</v>
      </c>
      <c r="Q21">
        <f>IF(SUM($D$4:D21)&lt;=N21,$D21*$O21,$D21*$P21)</f>
        <v>0</v>
      </c>
      <c r="R21" s="8" t="str">
        <f t="shared" si="3"/>
        <v/>
      </c>
    </row>
    <row r="22" spans="1:18" x14ac:dyDescent="0.25">
      <c r="A22" s="7"/>
      <c r="B22" s="7" t="str">
        <f t="shared" si="0"/>
        <v/>
      </c>
      <c r="C22" t="str">
        <f t="shared" si="1"/>
        <v/>
      </c>
      <c r="L22" t="s">
        <v>19</v>
      </c>
      <c r="M22">
        <f t="shared" si="2"/>
        <v>130</v>
      </c>
      <c r="N22">
        <v>5000</v>
      </c>
      <c r="O22">
        <v>0.59</v>
      </c>
      <c r="P22">
        <v>0.53</v>
      </c>
      <c r="Q22">
        <f>IF(SUM($D$4:D22)&lt;=N22,$D22*$O22,$D22*$P22)</f>
        <v>0</v>
      </c>
      <c r="R22" s="8" t="str">
        <f t="shared" si="3"/>
        <v/>
      </c>
    </row>
    <row r="23" spans="1:18" x14ac:dyDescent="0.25">
      <c r="A23" s="7"/>
      <c r="B23" s="7" t="str">
        <f t="shared" si="0"/>
        <v/>
      </c>
      <c r="C23" t="str">
        <f t="shared" si="1"/>
        <v/>
      </c>
      <c r="L23" t="s">
        <v>19</v>
      </c>
      <c r="M23">
        <f t="shared" si="2"/>
        <v>130</v>
      </c>
      <c r="N23">
        <v>5000</v>
      </c>
      <c r="O23">
        <v>0.59</v>
      </c>
      <c r="P23">
        <v>0.53</v>
      </c>
      <c r="Q23">
        <f>IF(SUM($D$4:D23)&lt;=N23,$D23*$O23,$D23*$P23)</f>
        <v>0</v>
      </c>
      <c r="R23" s="8" t="str">
        <f t="shared" si="3"/>
        <v/>
      </c>
    </row>
    <row r="24" spans="1:18" x14ac:dyDescent="0.25">
      <c r="A24" s="7"/>
      <c r="B24" s="7" t="str">
        <f t="shared" si="0"/>
        <v/>
      </c>
      <c r="C24" t="str">
        <f t="shared" si="1"/>
        <v/>
      </c>
      <c r="L24" t="s">
        <v>19</v>
      </c>
      <c r="M24">
        <f t="shared" si="2"/>
        <v>130</v>
      </c>
      <c r="N24">
        <v>5000</v>
      </c>
      <c r="O24">
        <v>0.59</v>
      </c>
      <c r="P24">
        <v>0.53</v>
      </c>
      <c r="Q24">
        <f>IF(SUM($D$4:D24)&lt;=N24,$D24*$O24,$D24*$P24)</f>
        <v>0</v>
      </c>
      <c r="R24" s="8" t="str">
        <f t="shared" si="3"/>
        <v/>
      </c>
    </row>
    <row r="25" spans="1:18" x14ac:dyDescent="0.25">
      <c r="A25" s="7"/>
      <c r="B25" s="7" t="str">
        <f t="shared" si="0"/>
        <v/>
      </c>
      <c r="C25" t="str">
        <f t="shared" si="1"/>
        <v/>
      </c>
      <c r="L25" t="s">
        <v>19</v>
      </c>
      <c r="M25">
        <f t="shared" si="2"/>
        <v>130</v>
      </c>
      <c r="N25">
        <v>5000</v>
      </c>
      <c r="O25">
        <v>0.59</v>
      </c>
      <c r="P25">
        <v>0.53</v>
      </c>
      <c r="Q25">
        <f>IF(SUM($D$4:D25)&lt;=N25,$D25*$O25,$D25*$P25)</f>
        <v>0</v>
      </c>
      <c r="R25" s="8" t="str">
        <f t="shared" si="3"/>
        <v/>
      </c>
    </row>
    <row r="26" spans="1:18" x14ac:dyDescent="0.25">
      <c r="A26" s="7"/>
      <c r="B26" s="7" t="str">
        <f t="shared" si="0"/>
        <v/>
      </c>
      <c r="C26" t="str">
        <f t="shared" si="1"/>
        <v/>
      </c>
      <c r="L26" t="s">
        <v>19</v>
      </c>
      <c r="M26">
        <f t="shared" si="2"/>
        <v>130</v>
      </c>
      <c r="N26">
        <v>5000</v>
      </c>
      <c r="O26">
        <v>0.59</v>
      </c>
      <c r="P26">
        <v>0.53</v>
      </c>
      <c r="Q26">
        <f>IF(SUM($D$4:D26)&lt;=N26,$D26*$O26,$D26*$P26)</f>
        <v>0</v>
      </c>
      <c r="R26" s="8" t="str">
        <f t="shared" si="3"/>
        <v/>
      </c>
    </row>
    <row r="27" spans="1:18" x14ac:dyDescent="0.25">
      <c r="A27" s="7"/>
      <c r="B27" s="7" t="str">
        <f t="shared" si="0"/>
        <v/>
      </c>
      <c r="C27" t="str">
        <f t="shared" si="1"/>
        <v/>
      </c>
      <c r="L27" t="s">
        <v>19</v>
      </c>
      <c r="M27">
        <f t="shared" si="2"/>
        <v>130</v>
      </c>
      <c r="N27">
        <v>5000</v>
      </c>
      <c r="O27">
        <v>0.59</v>
      </c>
      <c r="P27">
        <v>0.53</v>
      </c>
      <c r="Q27">
        <f>IF(SUM($D$4:D27)&lt;=N27,$D27*$O27,$D27*$P27)</f>
        <v>0</v>
      </c>
      <c r="R27" s="8" t="str">
        <f t="shared" si="3"/>
        <v/>
      </c>
    </row>
    <row r="28" spans="1:18" x14ac:dyDescent="0.25">
      <c r="A28" s="7"/>
      <c r="B28" s="7" t="str">
        <f t="shared" si="0"/>
        <v/>
      </c>
      <c r="C28" t="str">
        <f t="shared" si="1"/>
        <v/>
      </c>
      <c r="L28" t="s">
        <v>19</v>
      </c>
      <c r="M28">
        <f t="shared" si="2"/>
        <v>130</v>
      </c>
      <c r="N28">
        <v>5000</v>
      </c>
      <c r="O28">
        <v>0.59</v>
      </c>
      <c r="P28">
        <v>0.53</v>
      </c>
      <c r="Q28">
        <f>IF(SUM($D$4:D28)&lt;=N28,$D28*$O28,$D28*$P28)</f>
        <v>0</v>
      </c>
      <c r="R28" s="8" t="str">
        <f t="shared" si="3"/>
        <v/>
      </c>
    </row>
    <row r="29" spans="1:18" x14ac:dyDescent="0.25">
      <c r="A29" s="7"/>
      <c r="B29" s="7" t="str">
        <f t="shared" si="0"/>
        <v/>
      </c>
      <c r="C29" t="str">
        <f t="shared" si="1"/>
        <v/>
      </c>
      <c r="L29" t="s">
        <v>19</v>
      </c>
      <c r="M29">
        <f t="shared" si="2"/>
        <v>130</v>
      </c>
      <c r="N29">
        <v>5000</v>
      </c>
      <c r="O29">
        <v>0.59</v>
      </c>
      <c r="P29">
        <v>0.53</v>
      </c>
      <c r="Q29">
        <f>IF(SUM($D$4:D29)&lt;=N29,$D29*$O29,$D29*$P29)</f>
        <v>0</v>
      </c>
      <c r="R29" s="8" t="str">
        <f t="shared" si="3"/>
        <v/>
      </c>
    </row>
    <row r="30" spans="1:18" x14ac:dyDescent="0.25">
      <c r="A30" s="7"/>
      <c r="B30" s="7" t="str">
        <f t="shared" si="0"/>
        <v/>
      </c>
      <c r="C30" t="str">
        <f t="shared" si="1"/>
        <v/>
      </c>
      <c r="L30" t="s">
        <v>19</v>
      </c>
      <c r="M30">
        <f t="shared" si="2"/>
        <v>130</v>
      </c>
      <c r="N30">
        <v>5000</v>
      </c>
      <c r="O30">
        <v>0.59</v>
      </c>
      <c r="P30">
        <v>0.53</v>
      </c>
      <c r="Q30">
        <f>IF(SUM($D$4:D30)&lt;=N30,$D30*$O30,$D30*$P30)</f>
        <v>0</v>
      </c>
      <c r="R30" s="8" t="str">
        <f t="shared" si="3"/>
        <v/>
      </c>
    </row>
    <row r="31" spans="1:18" x14ac:dyDescent="0.25">
      <c r="A31" s="7"/>
      <c r="B31" s="7" t="str">
        <f t="shared" si="0"/>
        <v/>
      </c>
      <c r="C31" t="str">
        <f t="shared" si="1"/>
        <v/>
      </c>
      <c r="L31" t="s">
        <v>19</v>
      </c>
      <c r="M31">
        <f t="shared" si="2"/>
        <v>130</v>
      </c>
      <c r="N31">
        <v>5000</v>
      </c>
      <c r="O31">
        <v>0.59</v>
      </c>
      <c r="P31">
        <v>0.53</v>
      </c>
      <c r="Q31">
        <f>IF(SUM($D$4:D31)&lt;=N31,$D31*$O31,$D31*$P31)</f>
        <v>0</v>
      </c>
      <c r="R31" s="8" t="str">
        <f t="shared" si="3"/>
        <v/>
      </c>
    </row>
    <row r="32" spans="1:18" x14ac:dyDescent="0.25">
      <c r="A32" s="7"/>
      <c r="B32" s="7" t="str">
        <f t="shared" si="0"/>
        <v/>
      </c>
      <c r="C32" t="str">
        <f t="shared" si="1"/>
        <v/>
      </c>
      <c r="L32" t="s">
        <v>19</v>
      </c>
      <c r="M32">
        <f t="shared" si="2"/>
        <v>130</v>
      </c>
      <c r="N32">
        <v>5000</v>
      </c>
      <c r="O32">
        <v>0.59</v>
      </c>
      <c r="P32">
        <v>0.53</v>
      </c>
      <c r="Q32">
        <f>IF(SUM($D$4:D32)&lt;=N32,$D32*$O32,$D32*$P32)</f>
        <v>0</v>
      </c>
      <c r="R32" s="8" t="str">
        <f t="shared" si="3"/>
        <v/>
      </c>
    </row>
    <row r="33" spans="1:18" x14ac:dyDescent="0.25">
      <c r="A33" s="7"/>
      <c r="B33" s="7" t="str">
        <f t="shared" si="0"/>
        <v/>
      </c>
      <c r="C33" t="str">
        <f t="shared" si="1"/>
        <v/>
      </c>
      <c r="L33" t="s">
        <v>19</v>
      </c>
      <c r="M33">
        <f t="shared" si="2"/>
        <v>130</v>
      </c>
      <c r="N33">
        <v>5000</v>
      </c>
      <c r="O33">
        <v>0.59</v>
      </c>
      <c r="P33">
        <v>0.53</v>
      </c>
      <c r="Q33">
        <f>IF(SUM($D$4:D33)&lt;=N33,$D33*$O33,$D33*$P33)</f>
        <v>0</v>
      </c>
      <c r="R33" s="8" t="str">
        <f t="shared" si="3"/>
        <v/>
      </c>
    </row>
    <row r="34" spans="1:18" x14ac:dyDescent="0.25">
      <c r="A34" s="7"/>
      <c r="B34" s="7" t="str">
        <f t="shared" si="0"/>
        <v/>
      </c>
      <c r="C34" t="str">
        <f t="shared" si="1"/>
        <v/>
      </c>
      <c r="L34" t="s">
        <v>19</v>
      </c>
      <c r="M34">
        <f t="shared" si="2"/>
        <v>130</v>
      </c>
      <c r="N34">
        <v>5000</v>
      </c>
      <c r="O34">
        <v>0.59</v>
      </c>
      <c r="P34">
        <v>0.53</v>
      </c>
      <c r="Q34">
        <f>IF(SUM($D$4:D34)&lt;=N34,$D34*$O34,$D34*$P34)</f>
        <v>0</v>
      </c>
      <c r="R34" s="8" t="str">
        <f t="shared" si="3"/>
        <v/>
      </c>
    </row>
    <row r="35" spans="1:18" x14ac:dyDescent="0.25">
      <c r="A35" s="7"/>
      <c r="B35" s="7" t="str">
        <f t="shared" si="0"/>
        <v/>
      </c>
      <c r="C35" t="str">
        <f t="shared" si="1"/>
        <v/>
      </c>
      <c r="L35" t="s">
        <v>19</v>
      </c>
      <c r="M35">
        <f t="shared" si="2"/>
        <v>130</v>
      </c>
      <c r="N35">
        <v>5000</v>
      </c>
      <c r="O35">
        <v>0.59</v>
      </c>
      <c r="P35">
        <v>0.53</v>
      </c>
      <c r="Q35">
        <f>IF(SUM($D$4:D35)&lt;=N35,$D35*$O35,$D35*$P35)</f>
        <v>0</v>
      </c>
      <c r="R35" s="8" t="str">
        <f t="shared" si="3"/>
        <v/>
      </c>
    </row>
    <row r="36" spans="1:18" x14ac:dyDescent="0.25">
      <c r="A36" s="7"/>
      <c r="B36" s="7" t="str">
        <f t="shared" si="0"/>
        <v/>
      </c>
      <c r="C36" t="str">
        <f t="shared" si="1"/>
        <v/>
      </c>
      <c r="L36" t="s">
        <v>19</v>
      </c>
      <c r="M36">
        <f t="shared" si="2"/>
        <v>130</v>
      </c>
      <c r="N36">
        <v>5000</v>
      </c>
      <c r="O36">
        <v>0.59</v>
      </c>
      <c r="P36">
        <v>0.53</v>
      </c>
      <c r="Q36">
        <f>IF(SUM($D$4:D36)&lt;=N36,$D36*$O36,$D36*$P36)</f>
        <v>0</v>
      </c>
      <c r="R36" s="8" t="str">
        <f t="shared" si="3"/>
        <v/>
      </c>
    </row>
    <row r="37" spans="1:18" x14ac:dyDescent="0.25">
      <c r="A37" s="7"/>
      <c r="B37" s="7" t="str">
        <f t="shared" si="0"/>
        <v/>
      </c>
      <c r="C37" t="str">
        <f t="shared" si="1"/>
        <v/>
      </c>
      <c r="L37" t="s">
        <v>19</v>
      </c>
      <c r="M37">
        <f t="shared" si="2"/>
        <v>130</v>
      </c>
      <c r="N37">
        <v>5000</v>
      </c>
      <c r="O37">
        <v>0.59</v>
      </c>
      <c r="P37">
        <v>0.53</v>
      </c>
      <c r="Q37">
        <f>IF(SUM($D$4:D37)&lt;=N37,$D37*$O37,$D37*$P37)</f>
        <v>0</v>
      </c>
      <c r="R37" s="8" t="str">
        <f t="shared" si="3"/>
        <v/>
      </c>
    </row>
    <row r="38" spans="1:18" x14ac:dyDescent="0.25">
      <c r="A38" s="7"/>
      <c r="B38" s="7" t="str">
        <f t="shared" si="0"/>
        <v/>
      </c>
      <c r="C38" t="str">
        <f t="shared" si="1"/>
        <v/>
      </c>
      <c r="L38" t="s">
        <v>19</v>
      </c>
      <c r="M38">
        <f t="shared" si="2"/>
        <v>130</v>
      </c>
      <c r="N38">
        <v>5000</v>
      </c>
      <c r="O38">
        <v>0.59</v>
      </c>
      <c r="P38">
        <v>0.53</v>
      </c>
      <c r="Q38">
        <f>IF(SUM($D$4:D38)&lt;=N38,$D38*$O38,$D38*$P38)</f>
        <v>0</v>
      </c>
      <c r="R38" s="8" t="str">
        <f t="shared" si="3"/>
        <v/>
      </c>
    </row>
    <row r="39" spans="1:18" x14ac:dyDescent="0.25">
      <c r="A39" s="7"/>
      <c r="B39" s="7" t="str">
        <f t="shared" si="0"/>
        <v/>
      </c>
      <c r="C39" t="str">
        <f t="shared" si="1"/>
        <v/>
      </c>
      <c r="L39" t="s">
        <v>19</v>
      </c>
      <c r="M39">
        <f t="shared" si="2"/>
        <v>130</v>
      </c>
      <c r="N39">
        <v>5000</v>
      </c>
      <c r="O39">
        <v>0.59</v>
      </c>
      <c r="P39">
        <v>0.53</v>
      </c>
      <c r="Q39">
        <f>IF(SUM($D$4:D39)&lt;=N39,$D39*$O39,$D39*$P39)</f>
        <v>0</v>
      </c>
      <c r="R39" s="8" t="str">
        <f t="shared" si="3"/>
        <v/>
      </c>
    </row>
    <row r="40" spans="1:18" x14ac:dyDescent="0.25">
      <c r="A40" s="7"/>
      <c r="B40" s="7" t="str">
        <f t="shared" si="0"/>
        <v/>
      </c>
      <c r="C40" t="str">
        <f t="shared" si="1"/>
        <v/>
      </c>
      <c r="L40" t="s">
        <v>19</v>
      </c>
      <c r="M40">
        <f t="shared" si="2"/>
        <v>130</v>
      </c>
      <c r="N40">
        <v>5000</v>
      </c>
      <c r="O40">
        <v>0.59</v>
      </c>
      <c r="P40">
        <v>0.53</v>
      </c>
      <c r="Q40">
        <f>IF(SUM($D$4:D40)&lt;=N40,$D40*$O40,$D40*$P40)</f>
        <v>0</v>
      </c>
      <c r="R40" s="8" t="str">
        <f t="shared" si="3"/>
        <v/>
      </c>
    </row>
    <row r="41" spans="1:18" x14ac:dyDescent="0.25">
      <c r="A41" s="7"/>
      <c r="B41" s="7" t="str">
        <f t="shared" si="0"/>
        <v/>
      </c>
      <c r="C41" t="str">
        <f t="shared" si="1"/>
        <v/>
      </c>
      <c r="L41" t="s">
        <v>19</v>
      </c>
      <c r="M41">
        <f t="shared" si="2"/>
        <v>130</v>
      </c>
      <c r="N41">
        <v>5000</v>
      </c>
      <c r="O41">
        <v>0.59</v>
      </c>
      <c r="P41">
        <v>0.53</v>
      </c>
      <c r="Q41">
        <f>IF(SUM($D$4:D41)&lt;=N41,$D41*$O41,$D41*$P41)</f>
        <v>0</v>
      </c>
      <c r="R41" s="8" t="str">
        <f t="shared" si="3"/>
        <v/>
      </c>
    </row>
    <row r="42" spans="1:18" x14ac:dyDescent="0.25">
      <c r="A42" s="7"/>
      <c r="B42" s="7" t="str">
        <f t="shared" si="0"/>
        <v/>
      </c>
      <c r="C42" t="str">
        <f t="shared" si="1"/>
        <v/>
      </c>
      <c r="L42" t="s">
        <v>19</v>
      </c>
      <c r="M42">
        <f t="shared" si="2"/>
        <v>130</v>
      </c>
      <c r="N42">
        <v>5000</v>
      </c>
      <c r="O42">
        <v>0.59</v>
      </c>
      <c r="P42">
        <v>0.53</v>
      </c>
      <c r="Q42">
        <f>IF(SUM($D$4:D42)&lt;=N42,$D42*$O42,$D42*$P42)</f>
        <v>0</v>
      </c>
      <c r="R42" s="8" t="str">
        <f t="shared" si="3"/>
        <v/>
      </c>
    </row>
    <row r="43" spans="1:18" x14ac:dyDescent="0.25">
      <c r="A43" s="7"/>
      <c r="B43" s="7" t="str">
        <f t="shared" si="0"/>
        <v/>
      </c>
      <c r="C43" t="str">
        <f t="shared" si="1"/>
        <v/>
      </c>
      <c r="L43" t="s">
        <v>19</v>
      </c>
      <c r="M43">
        <f t="shared" si="2"/>
        <v>130</v>
      </c>
      <c r="N43">
        <v>5000</v>
      </c>
      <c r="O43">
        <v>0.59</v>
      </c>
      <c r="P43">
        <v>0.53</v>
      </c>
      <c r="Q43">
        <f>IF(SUM($D$4:D43)&lt;=N43,$D43*$O43,$D43*$P43)</f>
        <v>0</v>
      </c>
      <c r="R43" s="8" t="str">
        <f t="shared" si="3"/>
        <v/>
      </c>
    </row>
    <row r="44" spans="1:18" x14ac:dyDescent="0.25">
      <c r="A44" s="7"/>
      <c r="B44" s="7" t="str">
        <f t="shared" si="0"/>
        <v/>
      </c>
      <c r="C44" t="str">
        <f t="shared" si="1"/>
        <v/>
      </c>
      <c r="L44" t="s">
        <v>19</v>
      </c>
      <c r="M44">
        <f t="shared" si="2"/>
        <v>130</v>
      </c>
      <c r="N44">
        <v>5000</v>
      </c>
      <c r="O44">
        <v>0.59</v>
      </c>
      <c r="P44">
        <v>0.53</v>
      </c>
      <c r="Q44">
        <f>IF(SUM($D$4:D44)&lt;=N44,$D44*$O44,$D44*$P44)</f>
        <v>0</v>
      </c>
      <c r="R44" s="8" t="str">
        <f t="shared" si="3"/>
        <v/>
      </c>
    </row>
    <row r="45" spans="1:18" x14ac:dyDescent="0.25">
      <c r="A45" s="7"/>
      <c r="B45" s="7" t="str">
        <f t="shared" si="0"/>
        <v/>
      </c>
      <c r="C45" t="str">
        <f t="shared" si="1"/>
        <v/>
      </c>
      <c r="L45" t="s">
        <v>19</v>
      </c>
      <c r="M45">
        <f t="shared" si="2"/>
        <v>130</v>
      </c>
      <c r="N45">
        <v>5000</v>
      </c>
      <c r="O45">
        <v>0.59</v>
      </c>
      <c r="P45">
        <v>0.53</v>
      </c>
      <c r="Q45">
        <f>IF(SUM($D$4:D45)&lt;=N45,$D45*$O45,$D45*$P45)</f>
        <v>0</v>
      </c>
      <c r="R45" s="8" t="str">
        <f t="shared" si="3"/>
        <v/>
      </c>
    </row>
    <row r="46" spans="1:18" x14ac:dyDescent="0.25">
      <c r="A46" s="7"/>
      <c r="B46" s="7" t="str">
        <f t="shared" si="0"/>
        <v/>
      </c>
      <c r="C46" t="str">
        <f t="shared" si="1"/>
        <v/>
      </c>
      <c r="L46" t="s">
        <v>19</v>
      </c>
      <c r="M46">
        <f t="shared" si="2"/>
        <v>130</v>
      </c>
      <c r="N46">
        <v>5000</v>
      </c>
      <c r="O46">
        <v>0.59</v>
      </c>
      <c r="P46">
        <v>0.53</v>
      </c>
      <c r="Q46">
        <f>IF(SUM($D$4:D46)&lt;=N46,$D46*$O46,$D46*$P46)</f>
        <v>0</v>
      </c>
      <c r="R46" s="8" t="str">
        <f t="shared" si="3"/>
        <v/>
      </c>
    </row>
    <row r="47" spans="1:18" x14ac:dyDescent="0.25">
      <c r="A47" s="7"/>
      <c r="B47" s="7" t="str">
        <f t="shared" si="0"/>
        <v/>
      </c>
      <c r="C47" t="str">
        <f t="shared" si="1"/>
        <v/>
      </c>
      <c r="L47" t="s">
        <v>19</v>
      </c>
      <c r="M47">
        <f t="shared" si="2"/>
        <v>130</v>
      </c>
      <c r="N47">
        <v>5000</v>
      </c>
      <c r="O47">
        <v>0.59</v>
      </c>
      <c r="P47">
        <v>0.53</v>
      </c>
      <c r="Q47">
        <f>IF(SUM($D$4:D47)&lt;=N47,$D47*$O47,$D47*$P47)</f>
        <v>0</v>
      </c>
      <c r="R47" s="8" t="str">
        <f t="shared" si="3"/>
        <v/>
      </c>
    </row>
    <row r="48" spans="1:18" x14ac:dyDescent="0.25">
      <c r="A48" s="7"/>
      <c r="B48" s="7" t="str">
        <f t="shared" si="0"/>
        <v/>
      </c>
      <c r="C48" t="str">
        <f t="shared" si="1"/>
        <v/>
      </c>
      <c r="L48" t="s">
        <v>19</v>
      </c>
      <c r="M48">
        <f t="shared" si="2"/>
        <v>130</v>
      </c>
      <c r="N48">
        <v>5000</v>
      </c>
      <c r="O48">
        <v>0.59</v>
      </c>
      <c r="P48">
        <v>0.53</v>
      </c>
      <c r="Q48">
        <f>IF(SUM($D$4:D48)&lt;=N48,$D48*$O48,$D48*$P48)</f>
        <v>0</v>
      </c>
      <c r="R48" s="8" t="str">
        <f t="shared" si="3"/>
        <v/>
      </c>
    </row>
    <row r="49" spans="1:18" x14ac:dyDescent="0.25">
      <c r="A49" s="7"/>
      <c r="B49" s="7" t="str">
        <f t="shared" si="0"/>
        <v/>
      </c>
      <c r="C49" t="str">
        <f t="shared" si="1"/>
        <v/>
      </c>
      <c r="L49" t="s">
        <v>19</v>
      </c>
      <c r="M49">
        <f t="shared" si="2"/>
        <v>130</v>
      </c>
      <c r="N49">
        <v>5000</v>
      </c>
      <c r="O49">
        <v>0.59</v>
      </c>
      <c r="P49">
        <v>0.53</v>
      </c>
      <c r="Q49">
        <f>IF(SUM($D$4:D49)&lt;=N49,$D49*$O49,$D49*$P49)</f>
        <v>0</v>
      </c>
      <c r="R49" s="8" t="str">
        <f t="shared" si="3"/>
        <v/>
      </c>
    </row>
  </sheetData>
  <mergeCells count="7">
    <mergeCell ref="A2:D2"/>
    <mergeCell ref="F2:G2"/>
    <mergeCell ref="J2:K2"/>
    <mergeCell ref="N2:R2"/>
    <mergeCell ref="A3:D3"/>
    <mergeCell ref="F3:G3"/>
    <mergeCell ref="I3:R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Update Purpose" error="Update Purpose list or type your information" xr:uid="{5FB73F9E-847F-4B6C-9D03-5981D3B7A469}">
          <x14:formula1>
            <xm:f>Purpose!$A$1:$A$10</xm:f>
          </x14:formula1>
          <xm:sqref>J5:J49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EBA7-110B-4A63-B9F9-59A4470C5830}">
  <sheetPr>
    <tabColor theme="3" tint="0.39997558519241921"/>
  </sheetPr>
  <dimension ref="A1:R93"/>
  <sheetViews>
    <sheetView zoomScale="80" zoomScaleNormal="80" workbookViewId="0">
      <pane ySplit="4" topLeftCell="A5" activePane="bottomLeft" state="frozen"/>
      <selection activeCell="K1" sqref="K1"/>
      <selection pane="bottomLeft" activeCell="R7" sqref="R7"/>
    </sheetView>
  </sheetViews>
  <sheetFormatPr defaultRowHeight="15" x14ac:dyDescent="0.25"/>
  <cols>
    <col min="1" max="1" width="11.42578125" customWidth="1"/>
    <col min="2" max="2" width="5.28515625" customWidth="1"/>
    <col min="3" max="3" width="5.42578125" customWidth="1"/>
    <col min="4" max="4" width="7.42578125" customWidth="1"/>
    <col min="5" max="5" width="12.28515625" customWidth="1"/>
    <col min="6" max="6" width="14.42578125" bestFit="1" customWidth="1"/>
    <col min="7" max="7" width="9.28515625" bestFit="1" customWidth="1"/>
    <col min="8" max="8" width="9.28515625" customWidth="1"/>
    <col min="9" max="9" width="8.7109375" customWidth="1"/>
    <col min="10" max="10" width="18" customWidth="1"/>
    <col min="11" max="11" width="13.42578125" customWidth="1"/>
    <col min="12" max="12" width="10.140625" customWidth="1"/>
    <col min="13" max="13" width="11.7109375" bestFit="1" customWidth="1"/>
    <col min="14" max="14" width="9.85546875" customWidth="1"/>
    <col min="15" max="15" width="8.28515625" customWidth="1"/>
    <col min="16" max="16" width="10.140625" customWidth="1"/>
    <col min="17" max="17" width="11.140625" bestFit="1" customWidth="1"/>
    <col min="18" max="18" width="11.140625" style="8" customWidth="1"/>
  </cols>
  <sheetData>
    <row r="1" spans="1:18" x14ac:dyDescent="0.25">
      <c r="A1" t="s">
        <v>25</v>
      </c>
      <c r="J1" t="s">
        <v>24</v>
      </c>
    </row>
    <row r="2" spans="1:18" ht="39.75" customHeight="1" x14ac:dyDescent="0.25">
      <c r="A2" s="11" t="s">
        <v>0</v>
      </c>
      <c r="B2" s="11"/>
      <c r="C2" s="11"/>
      <c r="D2" s="12"/>
      <c r="E2" s="2"/>
      <c r="F2" s="11" t="s">
        <v>1</v>
      </c>
      <c r="G2" s="12"/>
      <c r="H2" s="1"/>
      <c r="I2" s="1"/>
      <c r="J2" s="13">
        <v>2022</v>
      </c>
      <c r="K2" s="13"/>
      <c r="L2" s="3"/>
      <c r="M2" s="10" t="s">
        <v>23</v>
      </c>
      <c r="N2" s="14">
        <f>SUM(Q:Q)</f>
        <v>702.72</v>
      </c>
      <c r="O2" s="15"/>
      <c r="P2" s="15"/>
      <c r="Q2" s="15"/>
      <c r="R2" s="15"/>
    </row>
    <row r="3" spans="1:18" x14ac:dyDescent="0.25">
      <c r="A3" s="16" t="s">
        <v>26</v>
      </c>
      <c r="B3" s="17"/>
      <c r="C3" s="17"/>
      <c r="D3" s="17"/>
      <c r="E3" s="4"/>
      <c r="F3" s="18"/>
      <c r="G3" s="18"/>
      <c r="H3" s="4"/>
      <c r="I3" s="19"/>
      <c r="J3" s="18"/>
      <c r="K3" s="18"/>
      <c r="L3" s="18"/>
      <c r="M3" s="18"/>
      <c r="N3" s="18"/>
      <c r="O3" s="18"/>
      <c r="P3" s="18"/>
      <c r="Q3" s="18"/>
      <c r="R3" s="20"/>
    </row>
    <row r="4" spans="1:18" ht="48.75" x14ac:dyDescent="0.25">
      <c r="A4" s="5" t="s">
        <v>2</v>
      </c>
      <c r="B4" s="5" t="s">
        <v>3</v>
      </c>
      <c r="C4" s="5" t="s">
        <v>4</v>
      </c>
      <c r="D4" s="5" t="s">
        <v>27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6" t="s">
        <v>18</v>
      </c>
    </row>
    <row r="5" spans="1:18" x14ac:dyDescent="0.25">
      <c r="A5" s="7">
        <v>44571</v>
      </c>
      <c r="B5" s="7" t="str">
        <f>IF(A5="","",TEXT(A5,"ddd"))</f>
        <v>Mon</v>
      </c>
      <c r="C5">
        <f>IF(A5="","",MONTH(A5))</f>
        <v>1</v>
      </c>
      <c r="D5">
        <v>384</v>
      </c>
      <c r="L5" t="s">
        <v>19</v>
      </c>
      <c r="M5">
        <f>D5</f>
        <v>384</v>
      </c>
      <c r="N5">
        <v>5000</v>
      </c>
      <c r="O5">
        <v>0.61</v>
      </c>
      <c r="P5">
        <v>0.55000000000000004</v>
      </c>
      <c r="Q5">
        <f>IF(SUM($D$4:D5)&lt;=N5,$D5*$O5,$D5*$P5)</f>
        <v>234.24</v>
      </c>
      <c r="R5" s="8">
        <f>Q5</f>
        <v>234.24</v>
      </c>
    </row>
    <row r="6" spans="1:18" x14ac:dyDescent="0.25">
      <c r="A6" s="7">
        <v>44581</v>
      </c>
      <c r="B6" s="7" t="str">
        <f t="shared" ref="B6:B49" si="0">IF(A6="","",TEXT(A6,"ddd"))</f>
        <v>Thu</v>
      </c>
      <c r="C6">
        <f>IF(A6="","",MONTH(A6))</f>
        <v>1</v>
      </c>
      <c r="D6">
        <v>384</v>
      </c>
      <c r="L6" t="s">
        <v>19</v>
      </c>
      <c r="M6">
        <f>M5+D6</f>
        <v>768</v>
      </c>
      <c r="N6">
        <v>5000</v>
      </c>
      <c r="O6">
        <v>0.61</v>
      </c>
      <c r="P6">
        <v>0.55000000000000004</v>
      </c>
      <c r="Q6">
        <f>IF(SUM($D$4:D6)&lt;=N6,$D6*$O6,$D6*$P6)</f>
        <v>234.24</v>
      </c>
      <c r="R6" s="8">
        <f>IF(D6="","",R5+Q6)</f>
        <v>468.48</v>
      </c>
    </row>
    <row r="7" spans="1:18" x14ac:dyDescent="0.25">
      <c r="A7" s="7">
        <v>44615</v>
      </c>
      <c r="B7" s="7" t="str">
        <f t="shared" si="0"/>
        <v>Wed</v>
      </c>
      <c r="C7">
        <f t="shared" ref="C7:C49" si="1">IF(A7="","",MONTH(A7))</f>
        <v>2</v>
      </c>
      <c r="D7">
        <v>384</v>
      </c>
      <c r="L7" t="s">
        <v>19</v>
      </c>
      <c r="M7">
        <f t="shared" ref="M7:M49" si="2">M6+D7</f>
        <v>1152</v>
      </c>
      <c r="N7">
        <v>5000</v>
      </c>
      <c r="O7">
        <v>0.61</v>
      </c>
      <c r="P7">
        <v>0.55000000000000004</v>
      </c>
      <c r="Q7">
        <f>IF(SUM($D$4:D7)&lt;=N7,$D7*$O7,$D7*$P7)</f>
        <v>234.24</v>
      </c>
      <c r="R7" s="8">
        <f t="shared" ref="R7:R69" si="3">IF(D7="","",R6+Q7)</f>
        <v>702.72</v>
      </c>
    </row>
    <row r="8" spans="1:18" x14ac:dyDescent="0.25">
      <c r="A8" s="7"/>
      <c r="B8" s="7" t="str">
        <f t="shared" si="0"/>
        <v/>
      </c>
      <c r="C8" t="str">
        <f t="shared" si="1"/>
        <v/>
      </c>
      <c r="L8" t="s">
        <v>19</v>
      </c>
      <c r="M8">
        <f t="shared" si="2"/>
        <v>1152</v>
      </c>
      <c r="N8">
        <v>5000</v>
      </c>
      <c r="O8">
        <v>0.61</v>
      </c>
      <c r="P8">
        <v>0.55000000000000004</v>
      </c>
      <c r="Q8">
        <f>IF(SUM($D$4:D8)&lt;=N8,$D8*$O8,$D8*$P8)</f>
        <v>0</v>
      </c>
      <c r="R8" s="8" t="str">
        <f t="shared" si="3"/>
        <v/>
      </c>
    </row>
    <row r="9" spans="1:18" x14ac:dyDescent="0.25">
      <c r="A9" s="7"/>
      <c r="B9" s="7" t="str">
        <f t="shared" si="0"/>
        <v/>
      </c>
      <c r="C9" t="str">
        <f t="shared" si="1"/>
        <v/>
      </c>
      <c r="L9" t="s">
        <v>19</v>
      </c>
      <c r="M9">
        <f t="shared" si="2"/>
        <v>1152</v>
      </c>
      <c r="N9">
        <v>5000</v>
      </c>
      <c r="O9">
        <v>0.61</v>
      </c>
      <c r="P9">
        <v>0.55000000000000004</v>
      </c>
      <c r="Q9">
        <f>IF(SUM($D$4:D9)&lt;=N9,$D9*$O9,$D9*$P9)</f>
        <v>0</v>
      </c>
      <c r="R9" s="8" t="str">
        <f t="shared" si="3"/>
        <v/>
      </c>
    </row>
    <row r="10" spans="1:18" x14ac:dyDescent="0.25">
      <c r="A10" s="7"/>
      <c r="B10" s="7" t="str">
        <f t="shared" si="0"/>
        <v/>
      </c>
      <c r="C10" t="str">
        <f t="shared" si="1"/>
        <v/>
      </c>
      <c r="L10" t="s">
        <v>19</v>
      </c>
      <c r="M10">
        <f t="shared" si="2"/>
        <v>1152</v>
      </c>
      <c r="N10">
        <v>5000</v>
      </c>
      <c r="O10">
        <v>0.61</v>
      </c>
      <c r="P10">
        <v>0.55000000000000004</v>
      </c>
      <c r="Q10">
        <f>IF(SUM($D$4:D10)&lt;=N10,$D10*$O10,$D10*$P10)</f>
        <v>0</v>
      </c>
      <c r="R10" s="8" t="str">
        <f t="shared" si="3"/>
        <v/>
      </c>
    </row>
    <row r="11" spans="1:18" x14ac:dyDescent="0.25">
      <c r="A11" s="7"/>
      <c r="B11" s="7" t="str">
        <f t="shared" si="0"/>
        <v/>
      </c>
      <c r="C11" t="str">
        <f t="shared" si="1"/>
        <v/>
      </c>
      <c r="L11" t="s">
        <v>19</v>
      </c>
      <c r="M11">
        <f t="shared" si="2"/>
        <v>1152</v>
      </c>
      <c r="N11">
        <v>5000</v>
      </c>
      <c r="O11">
        <v>0.61</v>
      </c>
      <c r="P11">
        <v>0.55000000000000004</v>
      </c>
      <c r="Q11">
        <f>IF(SUM($D$4:D11)&lt;=N11,$D11*$O11,$D11*$P11)</f>
        <v>0</v>
      </c>
      <c r="R11" s="8" t="str">
        <f t="shared" si="3"/>
        <v/>
      </c>
    </row>
    <row r="12" spans="1:18" x14ac:dyDescent="0.25">
      <c r="A12" s="7"/>
      <c r="B12" s="7" t="str">
        <f t="shared" si="0"/>
        <v/>
      </c>
      <c r="C12" t="str">
        <f t="shared" si="1"/>
        <v/>
      </c>
      <c r="L12" t="s">
        <v>19</v>
      </c>
      <c r="M12">
        <f t="shared" si="2"/>
        <v>1152</v>
      </c>
      <c r="N12">
        <v>5000</v>
      </c>
      <c r="O12">
        <v>0.61</v>
      </c>
      <c r="P12">
        <v>0.55000000000000004</v>
      </c>
      <c r="Q12">
        <f>IF(SUM($D$4:D12)&lt;=N12,$D12*$O12,$D12*$P12)</f>
        <v>0</v>
      </c>
      <c r="R12" s="8" t="str">
        <f t="shared" si="3"/>
        <v/>
      </c>
    </row>
    <row r="13" spans="1:18" x14ac:dyDescent="0.25">
      <c r="A13" s="7"/>
      <c r="B13" s="7" t="str">
        <f t="shared" si="0"/>
        <v/>
      </c>
      <c r="C13" t="str">
        <f t="shared" si="1"/>
        <v/>
      </c>
      <c r="L13" t="s">
        <v>19</v>
      </c>
      <c r="M13">
        <f t="shared" si="2"/>
        <v>1152</v>
      </c>
      <c r="N13">
        <v>5000</v>
      </c>
      <c r="O13">
        <v>0.61</v>
      </c>
      <c r="P13">
        <v>0.55000000000000004</v>
      </c>
      <c r="Q13">
        <f>IF(SUM($D$4:D13)&lt;=N13,$D13*$O13,$D13*$P13)</f>
        <v>0</v>
      </c>
      <c r="R13" s="8" t="str">
        <f t="shared" si="3"/>
        <v/>
      </c>
    </row>
    <row r="14" spans="1:18" x14ac:dyDescent="0.25">
      <c r="A14" s="7"/>
      <c r="B14" s="7" t="str">
        <f t="shared" si="0"/>
        <v/>
      </c>
      <c r="C14" t="str">
        <f t="shared" si="1"/>
        <v/>
      </c>
      <c r="L14" t="s">
        <v>19</v>
      </c>
      <c r="M14">
        <f t="shared" si="2"/>
        <v>1152</v>
      </c>
      <c r="N14">
        <v>5000</v>
      </c>
      <c r="O14">
        <v>0.61</v>
      </c>
      <c r="P14">
        <v>0.55000000000000004</v>
      </c>
      <c r="Q14">
        <f>IF(SUM($D$4:D14)&lt;=N14,$D14*$O14,$D14*$P14)</f>
        <v>0</v>
      </c>
      <c r="R14" s="8" t="str">
        <f t="shared" si="3"/>
        <v/>
      </c>
    </row>
    <row r="15" spans="1:18" x14ac:dyDescent="0.25">
      <c r="A15" s="7"/>
      <c r="B15" s="7" t="str">
        <f t="shared" si="0"/>
        <v/>
      </c>
      <c r="C15" t="str">
        <f t="shared" si="1"/>
        <v/>
      </c>
      <c r="L15" t="s">
        <v>19</v>
      </c>
      <c r="M15">
        <f t="shared" si="2"/>
        <v>1152</v>
      </c>
      <c r="N15">
        <v>5000</v>
      </c>
      <c r="O15">
        <v>0.61</v>
      </c>
      <c r="P15">
        <v>0.55000000000000004</v>
      </c>
      <c r="Q15">
        <f>IF(SUM($D$4:D15)&lt;=N15,$D15*$O15,$D15*$P15)</f>
        <v>0</v>
      </c>
      <c r="R15" s="8" t="str">
        <f t="shared" si="3"/>
        <v/>
      </c>
    </row>
    <row r="16" spans="1:18" x14ac:dyDescent="0.25">
      <c r="A16" s="7"/>
      <c r="B16" s="7" t="str">
        <f t="shared" si="0"/>
        <v/>
      </c>
      <c r="C16" t="str">
        <f t="shared" si="1"/>
        <v/>
      </c>
      <c r="L16" t="s">
        <v>19</v>
      </c>
      <c r="M16">
        <f t="shared" si="2"/>
        <v>1152</v>
      </c>
      <c r="N16">
        <v>5000</v>
      </c>
      <c r="O16">
        <v>0.61</v>
      </c>
      <c r="P16">
        <v>0.55000000000000004</v>
      </c>
      <c r="Q16">
        <f>IF(SUM($D$4:D16)&lt;=N16,$D16*$O16,$D16*$P16)</f>
        <v>0</v>
      </c>
      <c r="R16" s="8" t="str">
        <f t="shared" si="3"/>
        <v/>
      </c>
    </row>
    <row r="17" spans="1:18" x14ac:dyDescent="0.25">
      <c r="A17" s="7"/>
      <c r="B17" s="7" t="str">
        <f t="shared" si="0"/>
        <v/>
      </c>
      <c r="C17" t="str">
        <f t="shared" si="1"/>
        <v/>
      </c>
      <c r="L17" t="s">
        <v>19</v>
      </c>
      <c r="M17">
        <f t="shared" si="2"/>
        <v>1152</v>
      </c>
      <c r="N17">
        <v>5000</v>
      </c>
      <c r="O17">
        <v>0.61</v>
      </c>
      <c r="P17">
        <v>0.55000000000000004</v>
      </c>
      <c r="Q17">
        <f>IF(SUM($D$4:D17)&lt;=N17,$D17*$O17,$D17*$P17)</f>
        <v>0</v>
      </c>
      <c r="R17" s="8" t="str">
        <f t="shared" si="3"/>
        <v/>
      </c>
    </row>
    <row r="18" spans="1:18" x14ac:dyDescent="0.25">
      <c r="A18" s="7"/>
      <c r="B18" s="7" t="str">
        <f t="shared" si="0"/>
        <v/>
      </c>
      <c r="C18" t="str">
        <f t="shared" si="1"/>
        <v/>
      </c>
      <c r="L18" t="s">
        <v>19</v>
      </c>
      <c r="M18">
        <f t="shared" si="2"/>
        <v>1152</v>
      </c>
      <c r="N18">
        <v>5000</v>
      </c>
      <c r="O18">
        <v>0.61</v>
      </c>
      <c r="P18">
        <v>0.55000000000000004</v>
      </c>
      <c r="Q18">
        <f>IF(SUM($D$4:D18)&lt;=N18,$D18*$O18,$D18*$P18)</f>
        <v>0</v>
      </c>
      <c r="R18" s="8" t="str">
        <f t="shared" si="3"/>
        <v/>
      </c>
    </row>
    <row r="19" spans="1:18" x14ac:dyDescent="0.25">
      <c r="A19" s="7"/>
      <c r="B19" s="7" t="str">
        <f t="shared" si="0"/>
        <v/>
      </c>
      <c r="C19" t="str">
        <f t="shared" si="1"/>
        <v/>
      </c>
      <c r="L19" t="s">
        <v>19</v>
      </c>
      <c r="M19">
        <f t="shared" si="2"/>
        <v>1152</v>
      </c>
      <c r="N19">
        <v>5000</v>
      </c>
      <c r="O19">
        <v>0.61</v>
      </c>
      <c r="P19">
        <v>0.55000000000000004</v>
      </c>
      <c r="Q19">
        <f>IF(SUM($D$4:D19)&lt;=N19,$D19*$O19,$D19*$P19)</f>
        <v>0</v>
      </c>
      <c r="R19" s="8" t="str">
        <f t="shared" si="3"/>
        <v/>
      </c>
    </row>
    <row r="20" spans="1:18" x14ac:dyDescent="0.25">
      <c r="A20" s="7"/>
      <c r="B20" s="7" t="str">
        <f t="shared" si="0"/>
        <v/>
      </c>
      <c r="C20" t="str">
        <f t="shared" si="1"/>
        <v/>
      </c>
      <c r="L20" t="s">
        <v>19</v>
      </c>
      <c r="M20">
        <f t="shared" si="2"/>
        <v>1152</v>
      </c>
      <c r="N20">
        <v>5000</v>
      </c>
      <c r="O20">
        <v>0.61</v>
      </c>
      <c r="P20">
        <v>0.55000000000000004</v>
      </c>
      <c r="Q20">
        <f>IF(SUM($D$4:D20)&lt;=N20,$D20*$O20,$D20*$P20)</f>
        <v>0</v>
      </c>
      <c r="R20" s="8" t="str">
        <f t="shared" si="3"/>
        <v/>
      </c>
    </row>
    <row r="21" spans="1:18" x14ac:dyDescent="0.25">
      <c r="A21" s="7"/>
      <c r="B21" s="7" t="str">
        <f t="shared" si="0"/>
        <v/>
      </c>
      <c r="C21" t="str">
        <f t="shared" si="1"/>
        <v/>
      </c>
      <c r="L21" t="s">
        <v>19</v>
      </c>
      <c r="M21">
        <f t="shared" si="2"/>
        <v>1152</v>
      </c>
      <c r="N21">
        <v>5000</v>
      </c>
      <c r="O21">
        <v>0.61</v>
      </c>
      <c r="P21">
        <v>0.55000000000000004</v>
      </c>
      <c r="Q21">
        <f>IF(SUM($D$4:D21)&lt;=N21,$D21*$O21,$D21*$P21)</f>
        <v>0</v>
      </c>
      <c r="R21" s="8" t="str">
        <f t="shared" si="3"/>
        <v/>
      </c>
    </row>
    <row r="22" spans="1:18" x14ac:dyDescent="0.25">
      <c r="A22" s="7"/>
      <c r="B22" s="7" t="str">
        <f t="shared" si="0"/>
        <v/>
      </c>
      <c r="C22" t="str">
        <f t="shared" si="1"/>
        <v/>
      </c>
      <c r="L22" t="s">
        <v>19</v>
      </c>
      <c r="M22">
        <f t="shared" si="2"/>
        <v>1152</v>
      </c>
      <c r="N22">
        <v>5000</v>
      </c>
      <c r="O22">
        <v>0.61</v>
      </c>
      <c r="P22">
        <v>0.55000000000000004</v>
      </c>
      <c r="Q22">
        <f>IF(SUM($D$4:D22)&lt;=N22,$D22*$O22,$D22*$P22)</f>
        <v>0</v>
      </c>
      <c r="R22" s="8" t="str">
        <f t="shared" si="3"/>
        <v/>
      </c>
    </row>
    <row r="23" spans="1:18" x14ac:dyDescent="0.25">
      <c r="A23" s="7"/>
      <c r="B23" s="7" t="str">
        <f t="shared" si="0"/>
        <v/>
      </c>
      <c r="C23" t="str">
        <f t="shared" si="1"/>
        <v/>
      </c>
      <c r="L23" t="s">
        <v>19</v>
      </c>
      <c r="M23">
        <f t="shared" si="2"/>
        <v>1152</v>
      </c>
      <c r="N23">
        <v>5000</v>
      </c>
      <c r="O23">
        <v>0.61</v>
      </c>
      <c r="P23">
        <v>0.55000000000000004</v>
      </c>
      <c r="Q23">
        <f>IF(SUM($D$4:D23)&lt;=N23,$D23*$O23,$D23*$P23)</f>
        <v>0</v>
      </c>
      <c r="R23" s="8" t="str">
        <f t="shared" si="3"/>
        <v/>
      </c>
    </row>
    <row r="24" spans="1:18" x14ac:dyDescent="0.25">
      <c r="A24" s="7"/>
      <c r="B24" s="7" t="str">
        <f t="shared" si="0"/>
        <v/>
      </c>
      <c r="C24" t="str">
        <f t="shared" si="1"/>
        <v/>
      </c>
      <c r="L24" t="s">
        <v>19</v>
      </c>
      <c r="M24">
        <f t="shared" si="2"/>
        <v>1152</v>
      </c>
      <c r="N24">
        <v>5000</v>
      </c>
      <c r="O24">
        <v>0.61</v>
      </c>
      <c r="P24">
        <v>0.55000000000000004</v>
      </c>
      <c r="Q24">
        <f>IF(SUM($D$4:D24)&lt;=N24,$D24*$O24,$D24*$P24)</f>
        <v>0</v>
      </c>
      <c r="R24" s="8" t="str">
        <f t="shared" si="3"/>
        <v/>
      </c>
    </row>
    <row r="25" spans="1:18" x14ac:dyDescent="0.25">
      <c r="A25" s="7"/>
      <c r="B25" s="7" t="str">
        <f t="shared" si="0"/>
        <v/>
      </c>
      <c r="C25" t="str">
        <f t="shared" si="1"/>
        <v/>
      </c>
      <c r="L25" t="s">
        <v>19</v>
      </c>
      <c r="M25">
        <f t="shared" si="2"/>
        <v>1152</v>
      </c>
      <c r="N25">
        <v>5000</v>
      </c>
      <c r="O25">
        <v>0.61</v>
      </c>
      <c r="P25">
        <v>0.55000000000000004</v>
      </c>
      <c r="Q25">
        <f>IF(SUM($D$4:D25)&lt;=N25,$D25*$O25,$D25*$P25)</f>
        <v>0</v>
      </c>
      <c r="R25" s="8" t="str">
        <f t="shared" si="3"/>
        <v/>
      </c>
    </row>
    <row r="26" spans="1:18" x14ac:dyDescent="0.25">
      <c r="A26" s="7"/>
      <c r="B26" s="7" t="str">
        <f t="shared" si="0"/>
        <v/>
      </c>
      <c r="C26" t="str">
        <f t="shared" si="1"/>
        <v/>
      </c>
      <c r="L26" t="s">
        <v>19</v>
      </c>
      <c r="M26">
        <f t="shared" si="2"/>
        <v>1152</v>
      </c>
      <c r="N26">
        <v>5000</v>
      </c>
      <c r="O26">
        <v>0.61</v>
      </c>
      <c r="P26">
        <v>0.55000000000000004</v>
      </c>
      <c r="Q26">
        <f>IF(SUM($D$4:D26)&lt;=N26,$D26*$O26,$D26*$P26)</f>
        <v>0</v>
      </c>
      <c r="R26" s="8" t="str">
        <f t="shared" si="3"/>
        <v/>
      </c>
    </row>
    <row r="27" spans="1:18" x14ac:dyDescent="0.25">
      <c r="A27" s="7"/>
      <c r="B27" s="7" t="str">
        <f t="shared" si="0"/>
        <v/>
      </c>
      <c r="C27" t="str">
        <f t="shared" si="1"/>
        <v/>
      </c>
      <c r="L27" t="s">
        <v>19</v>
      </c>
      <c r="M27">
        <f t="shared" si="2"/>
        <v>1152</v>
      </c>
      <c r="N27">
        <v>5000</v>
      </c>
      <c r="O27">
        <v>0.61</v>
      </c>
      <c r="P27">
        <v>0.55000000000000004</v>
      </c>
      <c r="Q27">
        <f>IF(SUM($D$4:D27)&lt;=N27,$D27*$O27,$D27*$P27)</f>
        <v>0</v>
      </c>
      <c r="R27" s="8" t="str">
        <f t="shared" si="3"/>
        <v/>
      </c>
    </row>
    <row r="28" spans="1:18" x14ac:dyDescent="0.25">
      <c r="A28" s="7"/>
      <c r="B28" s="7" t="str">
        <f t="shared" si="0"/>
        <v/>
      </c>
      <c r="C28" t="str">
        <f t="shared" si="1"/>
        <v/>
      </c>
      <c r="L28" t="s">
        <v>19</v>
      </c>
      <c r="M28">
        <f t="shared" si="2"/>
        <v>1152</v>
      </c>
      <c r="N28">
        <v>5000</v>
      </c>
      <c r="O28">
        <v>0.61</v>
      </c>
      <c r="P28">
        <v>0.55000000000000004</v>
      </c>
      <c r="Q28">
        <f>IF(SUM($D$4:D28)&lt;=N28,$D28*$O28,$D28*$P28)</f>
        <v>0</v>
      </c>
      <c r="R28" s="8" t="str">
        <f t="shared" si="3"/>
        <v/>
      </c>
    </row>
    <row r="29" spans="1:18" x14ac:dyDescent="0.25">
      <c r="A29" s="7"/>
      <c r="B29" s="7" t="str">
        <f t="shared" si="0"/>
        <v/>
      </c>
      <c r="C29" t="str">
        <f t="shared" si="1"/>
        <v/>
      </c>
      <c r="L29" t="s">
        <v>19</v>
      </c>
      <c r="M29">
        <f t="shared" si="2"/>
        <v>1152</v>
      </c>
      <c r="N29">
        <v>5000</v>
      </c>
      <c r="O29">
        <v>0.61</v>
      </c>
      <c r="P29">
        <v>0.55000000000000004</v>
      </c>
      <c r="Q29">
        <f>IF(SUM($D$4:D29)&lt;=N29,$D29*$O29,$D29*$P29)</f>
        <v>0</v>
      </c>
      <c r="R29" s="8" t="str">
        <f t="shared" si="3"/>
        <v/>
      </c>
    </row>
    <row r="30" spans="1:18" x14ac:dyDescent="0.25">
      <c r="A30" s="7"/>
      <c r="B30" s="7" t="str">
        <f t="shared" si="0"/>
        <v/>
      </c>
      <c r="C30" t="str">
        <f t="shared" si="1"/>
        <v/>
      </c>
      <c r="L30" t="s">
        <v>19</v>
      </c>
      <c r="M30">
        <f t="shared" si="2"/>
        <v>1152</v>
      </c>
      <c r="N30">
        <v>5000</v>
      </c>
      <c r="O30">
        <v>0.61</v>
      </c>
      <c r="P30">
        <v>0.55000000000000004</v>
      </c>
      <c r="Q30">
        <f>IF(SUM($D$4:D30)&lt;=N30,$D30*$O30,$D30*$P30)</f>
        <v>0</v>
      </c>
      <c r="R30" s="8" t="str">
        <f t="shared" si="3"/>
        <v/>
      </c>
    </row>
    <row r="31" spans="1:18" x14ac:dyDescent="0.25">
      <c r="A31" s="7"/>
      <c r="B31" s="7" t="str">
        <f t="shared" si="0"/>
        <v/>
      </c>
      <c r="C31" t="str">
        <f t="shared" si="1"/>
        <v/>
      </c>
      <c r="L31" t="s">
        <v>19</v>
      </c>
      <c r="M31">
        <f t="shared" si="2"/>
        <v>1152</v>
      </c>
      <c r="N31">
        <v>5000</v>
      </c>
      <c r="O31">
        <v>0.61</v>
      </c>
      <c r="P31">
        <v>0.55000000000000004</v>
      </c>
      <c r="Q31">
        <f>IF(SUM($D$4:D31)&lt;=N31,$D31*$O31,$D31*$P31)</f>
        <v>0</v>
      </c>
      <c r="R31" s="8" t="str">
        <f t="shared" si="3"/>
        <v/>
      </c>
    </row>
    <row r="32" spans="1:18" x14ac:dyDescent="0.25">
      <c r="A32" s="7"/>
      <c r="B32" s="7" t="str">
        <f t="shared" si="0"/>
        <v/>
      </c>
      <c r="C32" t="str">
        <f t="shared" si="1"/>
        <v/>
      </c>
      <c r="L32" t="s">
        <v>19</v>
      </c>
      <c r="M32">
        <f t="shared" si="2"/>
        <v>1152</v>
      </c>
      <c r="N32">
        <v>5000</v>
      </c>
      <c r="O32">
        <v>0.61</v>
      </c>
      <c r="P32">
        <v>0.55000000000000004</v>
      </c>
      <c r="Q32">
        <f>IF(SUM($D$4:D32)&lt;=N32,$D32*$O32,$D32*$P32)</f>
        <v>0</v>
      </c>
      <c r="R32" s="8" t="str">
        <f t="shared" si="3"/>
        <v/>
      </c>
    </row>
    <row r="33" spans="1:18" x14ac:dyDescent="0.25">
      <c r="A33" s="7"/>
      <c r="B33" s="7" t="str">
        <f t="shared" si="0"/>
        <v/>
      </c>
      <c r="C33" t="str">
        <f t="shared" si="1"/>
        <v/>
      </c>
      <c r="L33" t="s">
        <v>19</v>
      </c>
      <c r="M33">
        <f t="shared" si="2"/>
        <v>1152</v>
      </c>
      <c r="N33">
        <v>5000</v>
      </c>
      <c r="O33">
        <v>0.61</v>
      </c>
      <c r="P33">
        <v>0.55000000000000004</v>
      </c>
      <c r="Q33">
        <f>IF(SUM($D$4:D33)&lt;=N33,$D33*$O33,$D33*$P33)</f>
        <v>0</v>
      </c>
      <c r="R33" s="8" t="str">
        <f t="shared" si="3"/>
        <v/>
      </c>
    </row>
    <row r="34" spans="1:18" x14ac:dyDescent="0.25">
      <c r="A34" s="7"/>
      <c r="B34" s="7" t="str">
        <f t="shared" si="0"/>
        <v/>
      </c>
      <c r="C34" t="str">
        <f t="shared" si="1"/>
        <v/>
      </c>
      <c r="L34" t="s">
        <v>19</v>
      </c>
      <c r="M34">
        <f t="shared" si="2"/>
        <v>1152</v>
      </c>
      <c r="N34">
        <v>5000</v>
      </c>
      <c r="O34">
        <v>0.61</v>
      </c>
      <c r="P34">
        <v>0.55000000000000004</v>
      </c>
      <c r="Q34">
        <f>IF(SUM($D$4:D34)&lt;=N34,$D34*$O34,$D34*$P34)</f>
        <v>0</v>
      </c>
      <c r="R34" s="8" t="str">
        <f t="shared" si="3"/>
        <v/>
      </c>
    </row>
    <row r="35" spans="1:18" x14ac:dyDescent="0.25">
      <c r="A35" s="7"/>
      <c r="B35" s="7" t="str">
        <f t="shared" si="0"/>
        <v/>
      </c>
      <c r="C35" t="str">
        <f t="shared" si="1"/>
        <v/>
      </c>
      <c r="L35" t="s">
        <v>19</v>
      </c>
      <c r="M35">
        <f t="shared" si="2"/>
        <v>1152</v>
      </c>
      <c r="N35">
        <v>5000</v>
      </c>
      <c r="O35">
        <v>0.61</v>
      </c>
      <c r="P35">
        <v>0.55000000000000004</v>
      </c>
      <c r="Q35">
        <f>IF(SUM($D$4:D35)&lt;=N35,$D35*$O35,$D35*$P35)</f>
        <v>0</v>
      </c>
      <c r="R35" s="8" t="str">
        <f t="shared" si="3"/>
        <v/>
      </c>
    </row>
    <row r="36" spans="1:18" x14ac:dyDescent="0.25">
      <c r="A36" s="7"/>
      <c r="B36" s="7" t="str">
        <f t="shared" si="0"/>
        <v/>
      </c>
      <c r="C36" t="str">
        <f t="shared" si="1"/>
        <v/>
      </c>
      <c r="L36" t="s">
        <v>19</v>
      </c>
      <c r="M36">
        <f t="shared" si="2"/>
        <v>1152</v>
      </c>
      <c r="N36">
        <v>5000</v>
      </c>
      <c r="O36">
        <v>0.61</v>
      </c>
      <c r="P36">
        <v>0.55000000000000004</v>
      </c>
      <c r="Q36">
        <f>IF(SUM($D$4:D36)&lt;=N36,$D36*$O36,$D36*$P36)</f>
        <v>0</v>
      </c>
      <c r="R36" s="8" t="str">
        <f t="shared" si="3"/>
        <v/>
      </c>
    </row>
    <row r="37" spans="1:18" x14ac:dyDescent="0.25">
      <c r="A37" s="7"/>
      <c r="B37" s="7" t="str">
        <f t="shared" si="0"/>
        <v/>
      </c>
      <c r="C37" t="str">
        <f t="shared" si="1"/>
        <v/>
      </c>
      <c r="L37" t="s">
        <v>19</v>
      </c>
      <c r="M37">
        <f t="shared" si="2"/>
        <v>1152</v>
      </c>
      <c r="N37">
        <v>5000</v>
      </c>
      <c r="O37">
        <v>0.61</v>
      </c>
      <c r="P37">
        <v>0.55000000000000004</v>
      </c>
      <c r="Q37">
        <f>IF(SUM($D$4:D37)&lt;=N37,$D37*$O37,$D37*$P37)</f>
        <v>0</v>
      </c>
      <c r="R37" s="8" t="str">
        <f t="shared" si="3"/>
        <v/>
      </c>
    </row>
    <row r="38" spans="1:18" x14ac:dyDescent="0.25">
      <c r="A38" s="7"/>
      <c r="B38" s="7" t="str">
        <f t="shared" si="0"/>
        <v/>
      </c>
      <c r="C38" t="str">
        <f t="shared" si="1"/>
        <v/>
      </c>
      <c r="L38" t="s">
        <v>19</v>
      </c>
      <c r="M38">
        <f t="shared" si="2"/>
        <v>1152</v>
      </c>
      <c r="N38">
        <v>5000</v>
      </c>
      <c r="O38">
        <v>0.61</v>
      </c>
      <c r="P38">
        <v>0.55000000000000004</v>
      </c>
      <c r="Q38">
        <f>IF(SUM($D$4:D38)&lt;=N38,$D38*$O38,$D38*$P38)</f>
        <v>0</v>
      </c>
      <c r="R38" s="8" t="str">
        <f t="shared" si="3"/>
        <v/>
      </c>
    </row>
    <row r="39" spans="1:18" x14ac:dyDescent="0.25">
      <c r="A39" s="7"/>
      <c r="B39" s="7" t="str">
        <f t="shared" si="0"/>
        <v/>
      </c>
      <c r="C39" t="str">
        <f t="shared" si="1"/>
        <v/>
      </c>
      <c r="L39" t="s">
        <v>19</v>
      </c>
      <c r="M39">
        <f t="shared" si="2"/>
        <v>1152</v>
      </c>
      <c r="N39">
        <v>5000</v>
      </c>
      <c r="O39">
        <v>0.61</v>
      </c>
      <c r="P39">
        <v>0.55000000000000004</v>
      </c>
      <c r="Q39">
        <f>IF(SUM($D$4:D39)&lt;=N39,$D39*$O39,$D39*$P39)</f>
        <v>0</v>
      </c>
      <c r="R39" s="8" t="str">
        <f t="shared" si="3"/>
        <v/>
      </c>
    </row>
    <row r="40" spans="1:18" x14ac:dyDescent="0.25">
      <c r="A40" s="7"/>
      <c r="B40" s="7" t="str">
        <f t="shared" si="0"/>
        <v/>
      </c>
      <c r="C40" t="str">
        <f t="shared" si="1"/>
        <v/>
      </c>
      <c r="L40" t="s">
        <v>19</v>
      </c>
      <c r="M40">
        <f t="shared" si="2"/>
        <v>1152</v>
      </c>
      <c r="N40">
        <v>5000</v>
      </c>
      <c r="O40">
        <v>0.61</v>
      </c>
      <c r="P40">
        <v>0.55000000000000004</v>
      </c>
      <c r="Q40">
        <f>IF(SUM($D$4:D40)&lt;=N40,$D40*$O40,$D40*$P40)</f>
        <v>0</v>
      </c>
      <c r="R40" s="8" t="str">
        <f t="shared" si="3"/>
        <v/>
      </c>
    </row>
    <row r="41" spans="1:18" x14ac:dyDescent="0.25">
      <c r="A41" s="7"/>
      <c r="B41" s="7" t="str">
        <f t="shared" si="0"/>
        <v/>
      </c>
      <c r="C41" t="str">
        <f t="shared" si="1"/>
        <v/>
      </c>
      <c r="L41" t="s">
        <v>19</v>
      </c>
      <c r="M41">
        <f t="shared" si="2"/>
        <v>1152</v>
      </c>
      <c r="N41">
        <v>5000</v>
      </c>
      <c r="O41">
        <v>0.61</v>
      </c>
      <c r="P41">
        <v>0.55000000000000004</v>
      </c>
      <c r="Q41">
        <f>IF(SUM($D$4:D41)&lt;=N41,$D41*$O41,$D41*$P41)</f>
        <v>0</v>
      </c>
      <c r="R41" s="8" t="str">
        <f t="shared" si="3"/>
        <v/>
      </c>
    </row>
    <row r="42" spans="1:18" x14ac:dyDescent="0.25">
      <c r="A42" s="7"/>
      <c r="B42" s="7" t="str">
        <f t="shared" si="0"/>
        <v/>
      </c>
      <c r="C42" t="str">
        <f t="shared" si="1"/>
        <v/>
      </c>
      <c r="L42" t="s">
        <v>19</v>
      </c>
      <c r="M42">
        <f t="shared" si="2"/>
        <v>1152</v>
      </c>
      <c r="N42">
        <v>5000</v>
      </c>
      <c r="O42">
        <v>0.61</v>
      </c>
      <c r="P42">
        <v>0.55000000000000004</v>
      </c>
      <c r="Q42">
        <f>IF(SUM($D$4:D42)&lt;=N42,$D42*$O42,$D42*$P42)</f>
        <v>0</v>
      </c>
      <c r="R42" s="8" t="str">
        <f t="shared" si="3"/>
        <v/>
      </c>
    </row>
    <row r="43" spans="1:18" x14ac:dyDescent="0.25">
      <c r="A43" s="7"/>
      <c r="B43" s="7" t="str">
        <f t="shared" si="0"/>
        <v/>
      </c>
      <c r="C43" t="str">
        <f t="shared" si="1"/>
        <v/>
      </c>
      <c r="L43" t="s">
        <v>19</v>
      </c>
      <c r="M43">
        <f t="shared" si="2"/>
        <v>1152</v>
      </c>
      <c r="N43">
        <v>5000</v>
      </c>
      <c r="O43">
        <v>0.61</v>
      </c>
      <c r="P43">
        <v>0.55000000000000004</v>
      </c>
      <c r="Q43">
        <f>IF(SUM($D$4:D43)&lt;=N43,$D43*$O43,$D43*$P43)</f>
        <v>0</v>
      </c>
      <c r="R43" s="8" t="str">
        <f t="shared" si="3"/>
        <v/>
      </c>
    </row>
    <row r="44" spans="1:18" x14ac:dyDescent="0.25">
      <c r="A44" s="7"/>
      <c r="B44" s="7" t="str">
        <f t="shared" si="0"/>
        <v/>
      </c>
      <c r="C44" t="str">
        <f t="shared" si="1"/>
        <v/>
      </c>
      <c r="L44" t="s">
        <v>19</v>
      </c>
      <c r="M44">
        <f t="shared" si="2"/>
        <v>1152</v>
      </c>
      <c r="N44">
        <v>5000</v>
      </c>
      <c r="O44">
        <v>0.61</v>
      </c>
      <c r="P44">
        <v>0.55000000000000004</v>
      </c>
      <c r="Q44">
        <f>IF(SUM($D$4:D44)&lt;=N44,$D44*$O44,$D44*$P44)</f>
        <v>0</v>
      </c>
      <c r="R44" s="8" t="str">
        <f t="shared" si="3"/>
        <v/>
      </c>
    </row>
    <row r="45" spans="1:18" x14ac:dyDescent="0.25">
      <c r="A45" s="7"/>
      <c r="B45" s="7" t="str">
        <f t="shared" si="0"/>
        <v/>
      </c>
      <c r="C45" t="str">
        <f t="shared" si="1"/>
        <v/>
      </c>
      <c r="L45" t="s">
        <v>19</v>
      </c>
      <c r="M45">
        <f t="shared" si="2"/>
        <v>1152</v>
      </c>
      <c r="N45">
        <v>5000</v>
      </c>
      <c r="O45">
        <v>0.61</v>
      </c>
      <c r="P45">
        <v>0.55000000000000004</v>
      </c>
      <c r="Q45">
        <f>IF(SUM($D$4:D45)&lt;=N45,$D45*$O45,$D45*$P45)</f>
        <v>0</v>
      </c>
      <c r="R45" s="8" t="str">
        <f t="shared" si="3"/>
        <v/>
      </c>
    </row>
    <row r="46" spans="1:18" x14ac:dyDescent="0.25">
      <c r="A46" s="7"/>
      <c r="B46" s="7" t="str">
        <f t="shared" si="0"/>
        <v/>
      </c>
      <c r="C46" t="str">
        <f t="shared" si="1"/>
        <v/>
      </c>
      <c r="L46" t="s">
        <v>19</v>
      </c>
      <c r="M46">
        <f t="shared" si="2"/>
        <v>1152</v>
      </c>
      <c r="N46">
        <v>5000</v>
      </c>
      <c r="O46">
        <v>0.61</v>
      </c>
      <c r="P46">
        <v>0.55000000000000004</v>
      </c>
      <c r="Q46">
        <f>IF(SUM($D$4:D46)&lt;=N46,$D46*$O46,$D46*$P46)</f>
        <v>0</v>
      </c>
      <c r="R46" s="8" t="str">
        <f t="shared" si="3"/>
        <v/>
      </c>
    </row>
    <row r="47" spans="1:18" x14ac:dyDescent="0.25">
      <c r="A47" s="7"/>
      <c r="B47" s="7" t="str">
        <f t="shared" si="0"/>
        <v/>
      </c>
      <c r="C47" t="str">
        <f t="shared" si="1"/>
        <v/>
      </c>
      <c r="L47" t="s">
        <v>19</v>
      </c>
      <c r="M47">
        <f t="shared" si="2"/>
        <v>1152</v>
      </c>
      <c r="N47">
        <v>5000</v>
      </c>
      <c r="O47">
        <v>0.61</v>
      </c>
      <c r="P47">
        <v>0.55000000000000004</v>
      </c>
      <c r="Q47">
        <f>IF(SUM($D$4:D47)&lt;=N47,$D47*$O47,$D47*$P47)</f>
        <v>0</v>
      </c>
      <c r="R47" s="8" t="str">
        <f t="shared" si="3"/>
        <v/>
      </c>
    </row>
    <row r="48" spans="1:18" x14ac:dyDescent="0.25">
      <c r="A48" s="7"/>
      <c r="B48" s="7" t="str">
        <f t="shared" si="0"/>
        <v/>
      </c>
      <c r="C48" t="str">
        <f t="shared" si="1"/>
        <v/>
      </c>
      <c r="L48" t="s">
        <v>19</v>
      </c>
      <c r="M48">
        <f t="shared" si="2"/>
        <v>1152</v>
      </c>
      <c r="N48">
        <v>5000</v>
      </c>
      <c r="O48">
        <v>0.61</v>
      </c>
      <c r="P48">
        <v>0.55000000000000004</v>
      </c>
      <c r="Q48">
        <f>IF(SUM($D$4:D48)&lt;=N48,$D48*$O48,$D48*$P48)</f>
        <v>0</v>
      </c>
      <c r="R48" s="8" t="str">
        <f t="shared" si="3"/>
        <v/>
      </c>
    </row>
    <row r="49" spans="1:18" x14ac:dyDescent="0.25">
      <c r="A49" s="7"/>
      <c r="B49" s="7" t="str">
        <f t="shared" si="0"/>
        <v/>
      </c>
      <c r="C49" t="str">
        <f t="shared" si="1"/>
        <v/>
      </c>
      <c r="L49" t="s">
        <v>19</v>
      </c>
      <c r="M49">
        <f t="shared" si="2"/>
        <v>1152</v>
      </c>
      <c r="N49">
        <v>5000</v>
      </c>
      <c r="O49">
        <v>0.61</v>
      </c>
      <c r="P49">
        <v>0.55000000000000004</v>
      </c>
      <c r="Q49">
        <f>IF(SUM($D$4:D49)&lt;=N49,$D49*$O49,$D49*$P49)</f>
        <v>0</v>
      </c>
      <c r="R49" s="8" t="str">
        <f t="shared" si="3"/>
        <v/>
      </c>
    </row>
    <row r="50" spans="1:18" x14ac:dyDescent="0.25">
      <c r="R50" s="8" t="str">
        <f>IF(D50="","",#REF!+Q50)</f>
        <v/>
      </c>
    </row>
    <row r="51" spans="1:18" x14ac:dyDescent="0.25">
      <c r="R51" s="8" t="str">
        <f t="shared" si="3"/>
        <v/>
      </c>
    </row>
    <row r="52" spans="1:18" x14ac:dyDescent="0.25">
      <c r="R52" s="8" t="str">
        <f t="shared" si="3"/>
        <v/>
      </c>
    </row>
    <row r="53" spans="1:18" x14ac:dyDescent="0.25">
      <c r="R53" s="8" t="str">
        <f t="shared" si="3"/>
        <v/>
      </c>
    </row>
    <row r="54" spans="1:18" x14ac:dyDescent="0.25">
      <c r="R54" s="8" t="str">
        <f t="shared" si="3"/>
        <v/>
      </c>
    </row>
    <row r="55" spans="1:18" x14ac:dyDescent="0.25">
      <c r="R55" s="8" t="str">
        <f t="shared" si="3"/>
        <v/>
      </c>
    </row>
    <row r="56" spans="1:18" x14ac:dyDescent="0.25">
      <c r="R56" s="8" t="str">
        <f t="shared" si="3"/>
        <v/>
      </c>
    </row>
    <row r="57" spans="1:18" x14ac:dyDescent="0.25">
      <c r="R57" s="8" t="str">
        <f t="shared" si="3"/>
        <v/>
      </c>
    </row>
    <row r="58" spans="1:18" x14ac:dyDescent="0.25">
      <c r="R58" s="8" t="str">
        <f t="shared" si="3"/>
        <v/>
      </c>
    </row>
    <row r="59" spans="1:18" x14ac:dyDescent="0.25">
      <c r="R59" s="8" t="str">
        <f t="shared" si="3"/>
        <v/>
      </c>
    </row>
    <row r="60" spans="1:18" x14ac:dyDescent="0.25">
      <c r="R60" s="8" t="str">
        <f t="shared" si="3"/>
        <v/>
      </c>
    </row>
    <row r="61" spans="1:18" x14ac:dyDescent="0.25">
      <c r="R61" s="8" t="str">
        <f t="shared" si="3"/>
        <v/>
      </c>
    </row>
    <row r="62" spans="1:18" x14ac:dyDescent="0.25">
      <c r="R62" s="8" t="str">
        <f t="shared" si="3"/>
        <v/>
      </c>
    </row>
    <row r="63" spans="1:18" x14ac:dyDescent="0.25">
      <c r="R63" s="8" t="str">
        <f t="shared" si="3"/>
        <v/>
      </c>
    </row>
    <row r="64" spans="1:18" x14ac:dyDescent="0.25">
      <c r="R64" s="8" t="str">
        <f t="shared" si="3"/>
        <v/>
      </c>
    </row>
    <row r="65" spans="18:18" x14ac:dyDescent="0.25">
      <c r="R65" s="8" t="str">
        <f t="shared" si="3"/>
        <v/>
      </c>
    </row>
    <row r="66" spans="18:18" x14ac:dyDescent="0.25">
      <c r="R66" s="8" t="str">
        <f t="shared" si="3"/>
        <v/>
      </c>
    </row>
    <row r="67" spans="18:18" x14ac:dyDescent="0.25">
      <c r="R67" s="8" t="str">
        <f t="shared" si="3"/>
        <v/>
      </c>
    </row>
    <row r="68" spans="18:18" x14ac:dyDescent="0.25">
      <c r="R68" s="8" t="str">
        <f t="shared" si="3"/>
        <v/>
      </c>
    </row>
    <row r="69" spans="18:18" x14ac:dyDescent="0.25">
      <c r="R69" s="8" t="str">
        <f t="shared" si="3"/>
        <v/>
      </c>
    </row>
    <row r="70" spans="18:18" x14ac:dyDescent="0.25">
      <c r="R70" s="8" t="str">
        <f t="shared" ref="R70:R90" si="4">IF(D70="","",R69+Q70)</f>
        <v/>
      </c>
    </row>
    <row r="71" spans="18:18" x14ac:dyDescent="0.25">
      <c r="R71" s="8" t="str">
        <f t="shared" si="4"/>
        <v/>
      </c>
    </row>
    <row r="72" spans="18:18" x14ac:dyDescent="0.25">
      <c r="R72" s="8" t="str">
        <f t="shared" si="4"/>
        <v/>
      </c>
    </row>
    <row r="73" spans="18:18" x14ac:dyDescent="0.25">
      <c r="R73" s="8" t="str">
        <f t="shared" si="4"/>
        <v/>
      </c>
    </row>
    <row r="74" spans="18:18" x14ac:dyDescent="0.25">
      <c r="R74" s="8" t="str">
        <f t="shared" si="4"/>
        <v/>
      </c>
    </row>
    <row r="75" spans="18:18" x14ac:dyDescent="0.25">
      <c r="R75" s="8" t="str">
        <f t="shared" si="4"/>
        <v/>
      </c>
    </row>
    <row r="76" spans="18:18" x14ac:dyDescent="0.25">
      <c r="R76" s="8" t="str">
        <f t="shared" si="4"/>
        <v/>
      </c>
    </row>
    <row r="77" spans="18:18" x14ac:dyDescent="0.25">
      <c r="R77" s="8" t="str">
        <f t="shared" si="4"/>
        <v/>
      </c>
    </row>
    <row r="78" spans="18:18" x14ac:dyDescent="0.25">
      <c r="R78" s="8" t="str">
        <f t="shared" si="4"/>
        <v/>
      </c>
    </row>
    <row r="79" spans="18:18" x14ac:dyDescent="0.25">
      <c r="R79" s="8" t="str">
        <f t="shared" si="4"/>
        <v/>
      </c>
    </row>
    <row r="80" spans="18:18" x14ac:dyDescent="0.25">
      <c r="R80" s="8" t="str">
        <f t="shared" si="4"/>
        <v/>
      </c>
    </row>
    <row r="81" spans="17:18" x14ac:dyDescent="0.25">
      <c r="R81" s="8" t="str">
        <f t="shared" si="4"/>
        <v/>
      </c>
    </row>
    <row r="82" spans="17:18" x14ac:dyDescent="0.25">
      <c r="R82" s="8" t="str">
        <f t="shared" si="4"/>
        <v/>
      </c>
    </row>
    <row r="83" spans="17:18" x14ac:dyDescent="0.25">
      <c r="R83" s="8" t="str">
        <f t="shared" si="4"/>
        <v/>
      </c>
    </row>
    <row r="84" spans="17:18" x14ac:dyDescent="0.25">
      <c r="R84" s="8" t="str">
        <f t="shared" si="4"/>
        <v/>
      </c>
    </row>
    <row r="85" spans="17:18" x14ac:dyDescent="0.25">
      <c r="R85" s="8" t="str">
        <f t="shared" si="4"/>
        <v/>
      </c>
    </row>
    <row r="86" spans="17:18" x14ac:dyDescent="0.25">
      <c r="R86" s="8" t="str">
        <f t="shared" si="4"/>
        <v/>
      </c>
    </row>
    <row r="87" spans="17:18" x14ac:dyDescent="0.25">
      <c r="R87" s="8" t="str">
        <f t="shared" si="4"/>
        <v/>
      </c>
    </row>
    <row r="88" spans="17:18" x14ac:dyDescent="0.25">
      <c r="R88" s="8" t="str">
        <f t="shared" si="4"/>
        <v/>
      </c>
    </row>
    <row r="89" spans="17:18" x14ac:dyDescent="0.25">
      <c r="R89" s="8" t="str">
        <f t="shared" si="4"/>
        <v/>
      </c>
    </row>
    <row r="90" spans="17:18" x14ac:dyDescent="0.25">
      <c r="R90" s="8" t="str">
        <f t="shared" si="4"/>
        <v/>
      </c>
    </row>
    <row r="91" spans="17:18" x14ac:dyDescent="0.25">
      <c r="Q91">
        <f>IF(SUM($D$4:D91)&lt;=N91,$D91*$O91,$D91*$P91)</f>
        <v>0</v>
      </c>
    </row>
    <row r="92" spans="17:18" x14ac:dyDescent="0.25">
      <c r="Q92">
        <f>IF(SUM($D$4:D92)&lt;=N92,$D92*$O92,$D92*$P92)</f>
        <v>0</v>
      </c>
    </row>
    <row r="93" spans="17:18" x14ac:dyDescent="0.25">
      <c r="Q93">
        <f>IF(SUM($D$4:D93)&lt;=N93,$D93*$O93,$D93*$P93)</f>
        <v>0</v>
      </c>
    </row>
  </sheetData>
  <mergeCells count="7">
    <mergeCell ref="A2:D2"/>
    <mergeCell ref="F2:G2"/>
    <mergeCell ref="N2:R2"/>
    <mergeCell ref="A3:D3"/>
    <mergeCell ref="F3:G3"/>
    <mergeCell ref="I3:R3"/>
    <mergeCell ref="J2:K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Update Purpose" error="Update Purpose list or type your information" xr:uid="{DEA4FCD9-FF3C-4FC4-A6B4-1DC0AE651BAD}">
          <x14:formula1>
            <xm:f>Purpose!$A$1:$A$10</xm:f>
          </x14:formula1>
          <xm:sqref>J5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E017-4B03-4324-B655-0784E590BAB3}">
  <sheetPr>
    <tabColor theme="3" tint="-0.249977111117893"/>
  </sheetPr>
  <dimension ref="A1:R49"/>
  <sheetViews>
    <sheetView tabSelected="1" zoomScale="80" zoomScaleNormal="80" workbookViewId="0">
      <pane ySplit="4" topLeftCell="A5" activePane="bottomLeft" state="frozen"/>
      <selection activeCell="N1" sqref="N1:R1"/>
      <selection pane="bottomLeft" activeCell="Q5" sqref="Q5"/>
    </sheetView>
  </sheetViews>
  <sheetFormatPr defaultRowHeight="15" x14ac:dyDescent="0.25"/>
  <cols>
    <col min="1" max="1" width="11.42578125" customWidth="1"/>
    <col min="2" max="2" width="5.28515625" customWidth="1"/>
    <col min="3" max="3" width="5.42578125" customWidth="1"/>
    <col min="4" max="4" width="7.42578125" customWidth="1"/>
    <col min="5" max="5" width="12.28515625" customWidth="1"/>
    <col min="6" max="6" width="14.42578125" bestFit="1" customWidth="1"/>
    <col min="7" max="7" width="9.28515625" bestFit="1" customWidth="1"/>
    <col min="8" max="8" width="9.28515625" customWidth="1"/>
    <col min="9" max="9" width="8.7109375" customWidth="1"/>
    <col min="10" max="10" width="19.7109375" customWidth="1"/>
    <col min="11" max="11" width="13.42578125" customWidth="1"/>
    <col min="12" max="12" width="10.140625" customWidth="1"/>
    <col min="13" max="13" width="11.7109375" bestFit="1" customWidth="1"/>
    <col min="14" max="14" width="9.85546875" customWidth="1"/>
    <col min="15" max="15" width="8.28515625" customWidth="1"/>
    <col min="16" max="16" width="10.140625" customWidth="1"/>
    <col min="17" max="17" width="11.140625" bestFit="1" customWidth="1"/>
    <col min="18" max="18" width="11.140625" style="8" customWidth="1"/>
  </cols>
  <sheetData>
    <row r="1" spans="1:18" x14ac:dyDescent="0.25">
      <c r="A1" t="s">
        <v>25</v>
      </c>
      <c r="J1" t="s">
        <v>24</v>
      </c>
    </row>
    <row r="2" spans="1:18" ht="39.75" customHeight="1" x14ac:dyDescent="0.25">
      <c r="A2" s="11" t="s">
        <v>0</v>
      </c>
      <c r="B2" s="11"/>
      <c r="C2" s="11"/>
      <c r="D2" s="12"/>
      <c r="E2" s="2"/>
      <c r="F2" s="11" t="s">
        <v>1</v>
      </c>
      <c r="G2" s="12"/>
      <c r="H2" s="1"/>
      <c r="I2" s="1"/>
      <c r="J2" s="13">
        <v>2023</v>
      </c>
      <c r="K2" s="13"/>
      <c r="L2" s="3"/>
      <c r="M2" s="10" t="s">
        <v>23</v>
      </c>
      <c r="N2" s="14">
        <f>SUM(Q:Q)</f>
        <v>88.4</v>
      </c>
      <c r="O2" s="15"/>
      <c r="P2" s="15"/>
      <c r="Q2" s="15"/>
      <c r="R2" s="15"/>
    </row>
    <row r="3" spans="1:18" x14ac:dyDescent="0.25">
      <c r="A3" s="16" t="s">
        <v>26</v>
      </c>
      <c r="B3" s="17"/>
      <c r="C3" s="17"/>
      <c r="D3" s="17"/>
      <c r="E3" s="4"/>
      <c r="F3" s="18"/>
      <c r="G3" s="18"/>
      <c r="H3" s="4"/>
      <c r="I3" s="19"/>
      <c r="J3" s="18"/>
      <c r="K3" s="18"/>
      <c r="L3" s="18"/>
      <c r="M3" s="18"/>
      <c r="N3" s="18"/>
      <c r="O3" s="18"/>
      <c r="P3" s="18"/>
      <c r="Q3" s="18"/>
      <c r="R3" s="20"/>
    </row>
    <row r="4" spans="1:18" ht="48.75" x14ac:dyDescent="0.25">
      <c r="A4" s="5" t="s">
        <v>2</v>
      </c>
      <c r="B4" s="5" t="s">
        <v>3</v>
      </c>
      <c r="C4" s="5" t="s">
        <v>4</v>
      </c>
      <c r="D4" s="5" t="s">
        <v>27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6" t="s">
        <v>18</v>
      </c>
    </row>
    <row r="5" spans="1:18" x14ac:dyDescent="0.25">
      <c r="A5" s="7">
        <f ca="1">TODAY()</f>
        <v>44972</v>
      </c>
      <c r="B5" s="7" t="str">
        <f ca="1">IF(A5="","",TEXT(A5,"ddd"))</f>
        <v>Wed</v>
      </c>
      <c r="C5">
        <f ca="1">IF(A5="","",MONTH(A5))</f>
        <v>2</v>
      </c>
      <c r="D5">
        <v>42</v>
      </c>
      <c r="L5" t="s">
        <v>19</v>
      </c>
      <c r="M5">
        <f>D5</f>
        <v>42</v>
      </c>
      <c r="N5">
        <v>5000</v>
      </c>
      <c r="O5">
        <v>0.68</v>
      </c>
      <c r="P5">
        <v>0.62</v>
      </c>
      <c r="Q5">
        <f>IF(SUM($D$4:D5)&lt;=N5,$D5*$O5,$D5*$P5)</f>
        <v>28.560000000000002</v>
      </c>
      <c r="R5" s="8">
        <f>Q5</f>
        <v>28.560000000000002</v>
      </c>
    </row>
    <row r="6" spans="1:18" x14ac:dyDescent="0.25">
      <c r="A6" s="7">
        <f ca="1">TODAY()</f>
        <v>44972</v>
      </c>
      <c r="B6" s="7" t="str">
        <f t="shared" ref="B6:B49" ca="1" si="0">IF(A6="","",TEXT(A6,"ddd"))</f>
        <v>Wed</v>
      </c>
      <c r="C6">
        <f ca="1">IF(A6="","",MONTH(A6))</f>
        <v>2</v>
      </c>
      <c r="D6">
        <v>33</v>
      </c>
      <c r="L6" t="s">
        <v>19</v>
      </c>
      <c r="M6">
        <f>M5+D6</f>
        <v>75</v>
      </c>
      <c r="N6">
        <v>5000</v>
      </c>
      <c r="O6">
        <v>0.68</v>
      </c>
      <c r="P6">
        <v>0.62</v>
      </c>
      <c r="Q6">
        <f>IF(SUM($D$4:D6)&lt;=N6,$D6*$O6,$D6*$P6)</f>
        <v>22.44</v>
      </c>
      <c r="R6" s="8">
        <f>IF(D6="","",R5+Q6)</f>
        <v>51</v>
      </c>
    </row>
    <row r="7" spans="1:18" x14ac:dyDescent="0.25">
      <c r="A7" s="7">
        <v>44980</v>
      </c>
      <c r="B7" s="7" t="str">
        <f t="shared" si="0"/>
        <v>Thu</v>
      </c>
      <c r="C7">
        <f t="shared" ref="C7:C49" si="1">IF(A7="","",MONTH(A7))</f>
        <v>2</v>
      </c>
      <c r="D7">
        <v>55</v>
      </c>
      <c r="L7" t="s">
        <v>19</v>
      </c>
      <c r="M7">
        <f t="shared" ref="M7:M49" si="2">M6+D7</f>
        <v>130</v>
      </c>
      <c r="N7">
        <v>5000</v>
      </c>
      <c r="O7">
        <v>0.68</v>
      </c>
      <c r="P7">
        <v>0.62</v>
      </c>
      <c r="Q7">
        <f>IF(SUM($D$4:D7)&lt;=N7,$D7*$O7,$D7*$P7)</f>
        <v>37.400000000000006</v>
      </c>
      <c r="R7" s="8">
        <f t="shared" ref="R7:R49" si="3">IF(D7="","",R6+Q7)</f>
        <v>88.4</v>
      </c>
    </row>
    <row r="8" spans="1:18" x14ac:dyDescent="0.25">
      <c r="A8" s="7"/>
      <c r="B8" s="7" t="str">
        <f t="shared" si="0"/>
        <v/>
      </c>
      <c r="C8" t="str">
        <f t="shared" si="1"/>
        <v/>
      </c>
      <c r="L8" t="s">
        <v>19</v>
      </c>
      <c r="M8">
        <f t="shared" si="2"/>
        <v>130</v>
      </c>
      <c r="N8">
        <v>5000</v>
      </c>
      <c r="O8">
        <v>0.68</v>
      </c>
      <c r="P8">
        <v>0.62</v>
      </c>
      <c r="Q8">
        <f>IF(SUM($D$4:D8)&lt;=N8,$D8*$O8,$D8*$P8)</f>
        <v>0</v>
      </c>
      <c r="R8" s="8" t="str">
        <f t="shared" si="3"/>
        <v/>
      </c>
    </row>
    <row r="9" spans="1:18" x14ac:dyDescent="0.25">
      <c r="A9" s="7"/>
      <c r="B9" s="7" t="str">
        <f t="shared" si="0"/>
        <v/>
      </c>
      <c r="C9" t="str">
        <f t="shared" si="1"/>
        <v/>
      </c>
      <c r="L9" t="s">
        <v>19</v>
      </c>
      <c r="M9">
        <f t="shared" si="2"/>
        <v>130</v>
      </c>
      <c r="N9">
        <v>5000</v>
      </c>
      <c r="O9">
        <v>0.68</v>
      </c>
      <c r="P9">
        <v>0.62</v>
      </c>
      <c r="Q9">
        <f>IF(SUM($D$4:D9)&lt;=N9,$D9*$O9,$D9*$P9)</f>
        <v>0</v>
      </c>
      <c r="R9" s="8" t="str">
        <f t="shared" si="3"/>
        <v/>
      </c>
    </row>
    <row r="10" spans="1:18" x14ac:dyDescent="0.25">
      <c r="A10" s="7"/>
      <c r="B10" s="7" t="str">
        <f t="shared" si="0"/>
        <v/>
      </c>
      <c r="C10" t="str">
        <f t="shared" si="1"/>
        <v/>
      </c>
      <c r="L10" t="s">
        <v>19</v>
      </c>
      <c r="M10">
        <f t="shared" si="2"/>
        <v>130</v>
      </c>
      <c r="N10">
        <v>5000</v>
      </c>
      <c r="O10">
        <v>0.68</v>
      </c>
      <c r="P10">
        <v>0.62</v>
      </c>
      <c r="Q10">
        <f>IF(SUM($D$4:D10)&lt;=N10,$D10*$O10,$D10*$P10)</f>
        <v>0</v>
      </c>
      <c r="R10" s="8" t="str">
        <f t="shared" si="3"/>
        <v/>
      </c>
    </row>
    <row r="11" spans="1:18" x14ac:dyDescent="0.25">
      <c r="A11" s="7"/>
      <c r="B11" s="7" t="str">
        <f t="shared" si="0"/>
        <v/>
      </c>
      <c r="C11" t="str">
        <f t="shared" si="1"/>
        <v/>
      </c>
      <c r="L11" t="s">
        <v>19</v>
      </c>
      <c r="M11">
        <f t="shared" si="2"/>
        <v>130</v>
      </c>
      <c r="N11">
        <v>5000</v>
      </c>
      <c r="O11">
        <v>0.68</v>
      </c>
      <c r="P11">
        <v>0.62</v>
      </c>
      <c r="Q11">
        <f>IF(SUM($D$4:D11)&lt;=N11,$D11*$O11,$D11*$P11)</f>
        <v>0</v>
      </c>
      <c r="R11" s="8" t="str">
        <f t="shared" si="3"/>
        <v/>
      </c>
    </row>
    <row r="12" spans="1:18" x14ac:dyDescent="0.25">
      <c r="A12" s="7"/>
      <c r="B12" s="7" t="str">
        <f t="shared" si="0"/>
        <v/>
      </c>
      <c r="C12" t="str">
        <f t="shared" si="1"/>
        <v/>
      </c>
      <c r="L12" t="s">
        <v>19</v>
      </c>
      <c r="M12">
        <f t="shared" si="2"/>
        <v>130</v>
      </c>
      <c r="N12">
        <v>5000</v>
      </c>
      <c r="O12">
        <v>0.68</v>
      </c>
      <c r="P12">
        <v>0.62</v>
      </c>
      <c r="Q12">
        <f>IF(SUM($D$4:D12)&lt;=N12,$D12*$O12,$D12*$P12)</f>
        <v>0</v>
      </c>
      <c r="R12" s="8" t="str">
        <f t="shared" si="3"/>
        <v/>
      </c>
    </row>
    <row r="13" spans="1:18" x14ac:dyDescent="0.25">
      <c r="A13" s="7"/>
      <c r="B13" s="7" t="str">
        <f t="shared" si="0"/>
        <v/>
      </c>
      <c r="C13" t="str">
        <f t="shared" si="1"/>
        <v/>
      </c>
      <c r="L13" t="s">
        <v>19</v>
      </c>
      <c r="M13">
        <f t="shared" si="2"/>
        <v>130</v>
      </c>
      <c r="N13">
        <v>5000</v>
      </c>
      <c r="O13">
        <v>0.68</v>
      </c>
      <c r="P13">
        <v>0.62</v>
      </c>
      <c r="Q13">
        <f>IF(SUM($D$4:D13)&lt;=N13,$D13*$O13,$D13*$P13)</f>
        <v>0</v>
      </c>
      <c r="R13" s="8" t="str">
        <f t="shared" si="3"/>
        <v/>
      </c>
    </row>
    <row r="14" spans="1:18" x14ac:dyDescent="0.25">
      <c r="A14" s="7"/>
      <c r="B14" s="7" t="str">
        <f t="shared" si="0"/>
        <v/>
      </c>
      <c r="C14" t="str">
        <f t="shared" si="1"/>
        <v/>
      </c>
      <c r="L14" t="s">
        <v>19</v>
      </c>
      <c r="M14">
        <f t="shared" si="2"/>
        <v>130</v>
      </c>
      <c r="N14">
        <v>5000</v>
      </c>
      <c r="O14">
        <v>0.68</v>
      </c>
      <c r="P14">
        <v>0.62</v>
      </c>
      <c r="Q14">
        <f>IF(SUM($D$4:D14)&lt;=N14,$D14*$O14,$D14*$P14)</f>
        <v>0</v>
      </c>
      <c r="R14" s="8" t="str">
        <f t="shared" si="3"/>
        <v/>
      </c>
    </row>
    <row r="15" spans="1:18" x14ac:dyDescent="0.25">
      <c r="A15" s="7"/>
      <c r="B15" s="7" t="str">
        <f t="shared" si="0"/>
        <v/>
      </c>
      <c r="C15" t="str">
        <f t="shared" si="1"/>
        <v/>
      </c>
      <c r="L15" t="s">
        <v>19</v>
      </c>
      <c r="M15">
        <f t="shared" si="2"/>
        <v>130</v>
      </c>
      <c r="N15">
        <v>5000</v>
      </c>
      <c r="O15">
        <v>0.68</v>
      </c>
      <c r="P15">
        <v>0.62</v>
      </c>
      <c r="Q15">
        <f>IF(SUM($D$4:D15)&lt;=N15,$D15*$O15,$D15*$P15)</f>
        <v>0</v>
      </c>
      <c r="R15" s="8" t="str">
        <f t="shared" si="3"/>
        <v/>
      </c>
    </row>
    <row r="16" spans="1:18" x14ac:dyDescent="0.25">
      <c r="A16" s="7"/>
      <c r="B16" s="7" t="str">
        <f t="shared" si="0"/>
        <v/>
      </c>
      <c r="C16" t="str">
        <f t="shared" si="1"/>
        <v/>
      </c>
      <c r="L16" t="s">
        <v>19</v>
      </c>
      <c r="M16">
        <f t="shared" si="2"/>
        <v>130</v>
      </c>
      <c r="N16">
        <v>5000</v>
      </c>
      <c r="O16">
        <v>0.68</v>
      </c>
      <c r="P16">
        <v>0.62</v>
      </c>
      <c r="Q16">
        <f>IF(SUM($D$4:D16)&lt;=N16,$D16*$O16,$D16*$P16)</f>
        <v>0</v>
      </c>
      <c r="R16" s="8" t="str">
        <f t="shared" si="3"/>
        <v/>
      </c>
    </row>
    <row r="17" spans="1:18" x14ac:dyDescent="0.25">
      <c r="A17" s="7"/>
      <c r="B17" s="7" t="str">
        <f t="shared" si="0"/>
        <v/>
      </c>
      <c r="C17" t="str">
        <f t="shared" si="1"/>
        <v/>
      </c>
      <c r="L17" t="s">
        <v>19</v>
      </c>
      <c r="M17">
        <f t="shared" si="2"/>
        <v>130</v>
      </c>
      <c r="N17">
        <v>5000</v>
      </c>
      <c r="O17">
        <v>0.68</v>
      </c>
      <c r="P17">
        <v>0.62</v>
      </c>
      <c r="Q17">
        <f>IF(SUM($D$4:D17)&lt;=N17,$D17*$O17,$D17*$P17)</f>
        <v>0</v>
      </c>
      <c r="R17" s="8" t="str">
        <f t="shared" si="3"/>
        <v/>
      </c>
    </row>
    <row r="18" spans="1:18" x14ac:dyDescent="0.25">
      <c r="A18" s="7"/>
      <c r="B18" s="7" t="str">
        <f t="shared" si="0"/>
        <v/>
      </c>
      <c r="C18" t="str">
        <f t="shared" si="1"/>
        <v/>
      </c>
      <c r="L18" t="s">
        <v>19</v>
      </c>
      <c r="M18">
        <f t="shared" si="2"/>
        <v>130</v>
      </c>
      <c r="N18">
        <v>5000</v>
      </c>
      <c r="O18">
        <v>0.68</v>
      </c>
      <c r="P18">
        <v>0.62</v>
      </c>
      <c r="Q18">
        <f>IF(SUM($D$4:D18)&lt;=N18,$D18*$O18,$D18*$P18)</f>
        <v>0</v>
      </c>
      <c r="R18" s="8" t="str">
        <f t="shared" si="3"/>
        <v/>
      </c>
    </row>
    <row r="19" spans="1:18" x14ac:dyDescent="0.25">
      <c r="A19" s="7"/>
      <c r="B19" s="7" t="str">
        <f t="shared" si="0"/>
        <v/>
      </c>
      <c r="C19" t="str">
        <f t="shared" si="1"/>
        <v/>
      </c>
      <c r="L19" t="s">
        <v>19</v>
      </c>
      <c r="M19">
        <f t="shared" si="2"/>
        <v>130</v>
      </c>
      <c r="N19">
        <v>5000</v>
      </c>
      <c r="O19">
        <v>0.68</v>
      </c>
      <c r="P19">
        <v>0.62</v>
      </c>
      <c r="Q19">
        <f>IF(SUM($D$4:D19)&lt;=N19,$D19*$O19,$D19*$P19)</f>
        <v>0</v>
      </c>
      <c r="R19" s="8" t="str">
        <f t="shared" si="3"/>
        <v/>
      </c>
    </row>
    <row r="20" spans="1:18" x14ac:dyDescent="0.25">
      <c r="A20" s="7"/>
      <c r="B20" s="7" t="str">
        <f t="shared" si="0"/>
        <v/>
      </c>
      <c r="C20" t="str">
        <f t="shared" si="1"/>
        <v/>
      </c>
      <c r="L20" t="s">
        <v>19</v>
      </c>
      <c r="M20">
        <f t="shared" si="2"/>
        <v>130</v>
      </c>
      <c r="N20">
        <v>5000</v>
      </c>
      <c r="O20">
        <v>0.68</v>
      </c>
      <c r="P20">
        <v>0.62</v>
      </c>
      <c r="Q20">
        <f>IF(SUM($D$4:D20)&lt;=N20,$D20*$O20,$D20*$P20)</f>
        <v>0</v>
      </c>
      <c r="R20" s="8" t="str">
        <f t="shared" si="3"/>
        <v/>
      </c>
    </row>
    <row r="21" spans="1:18" x14ac:dyDescent="0.25">
      <c r="A21" s="7"/>
      <c r="B21" s="7" t="str">
        <f t="shared" si="0"/>
        <v/>
      </c>
      <c r="C21" t="str">
        <f t="shared" si="1"/>
        <v/>
      </c>
      <c r="L21" t="s">
        <v>19</v>
      </c>
      <c r="M21">
        <f t="shared" si="2"/>
        <v>130</v>
      </c>
      <c r="N21">
        <v>5000</v>
      </c>
      <c r="O21">
        <v>0.68</v>
      </c>
      <c r="P21">
        <v>0.62</v>
      </c>
      <c r="Q21">
        <f>IF(SUM($D$4:D21)&lt;=N21,$D21*$O21,$D21*$P21)</f>
        <v>0</v>
      </c>
      <c r="R21" s="8" t="str">
        <f t="shared" si="3"/>
        <v/>
      </c>
    </row>
    <row r="22" spans="1:18" x14ac:dyDescent="0.25">
      <c r="A22" s="7"/>
      <c r="B22" s="7" t="str">
        <f t="shared" si="0"/>
        <v/>
      </c>
      <c r="C22" t="str">
        <f t="shared" si="1"/>
        <v/>
      </c>
      <c r="L22" t="s">
        <v>19</v>
      </c>
      <c r="M22">
        <f t="shared" si="2"/>
        <v>130</v>
      </c>
      <c r="N22">
        <v>5000</v>
      </c>
      <c r="O22">
        <v>0.68</v>
      </c>
      <c r="P22">
        <v>0.62</v>
      </c>
      <c r="Q22">
        <f>IF(SUM($D$4:D22)&lt;=N22,$D22*$O22,$D22*$P22)</f>
        <v>0</v>
      </c>
      <c r="R22" s="8" t="str">
        <f t="shared" si="3"/>
        <v/>
      </c>
    </row>
    <row r="23" spans="1:18" x14ac:dyDescent="0.25">
      <c r="A23" s="7"/>
      <c r="B23" s="7" t="str">
        <f t="shared" si="0"/>
        <v/>
      </c>
      <c r="C23" t="str">
        <f t="shared" si="1"/>
        <v/>
      </c>
      <c r="L23" t="s">
        <v>19</v>
      </c>
      <c r="M23">
        <f t="shared" si="2"/>
        <v>130</v>
      </c>
      <c r="N23">
        <v>5000</v>
      </c>
      <c r="O23">
        <v>0.68</v>
      </c>
      <c r="P23">
        <v>0.62</v>
      </c>
      <c r="Q23">
        <f>IF(SUM($D$4:D23)&lt;=N23,$D23*$O23,$D23*$P23)</f>
        <v>0</v>
      </c>
      <c r="R23" s="8" t="str">
        <f t="shared" si="3"/>
        <v/>
      </c>
    </row>
    <row r="24" spans="1:18" x14ac:dyDescent="0.25">
      <c r="A24" s="7"/>
      <c r="B24" s="7" t="str">
        <f t="shared" si="0"/>
        <v/>
      </c>
      <c r="C24" t="str">
        <f t="shared" si="1"/>
        <v/>
      </c>
      <c r="L24" t="s">
        <v>19</v>
      </c>
      <c r="M24">
        <f t="shared" si="2"/>
        <v>130</v>
      </c>
      <c r="N24">
        <v>5000</v>
      </c>
      <c r="O24">
        <v>0.68</v>
      </c>
      <c r="P24">
        <v>0.62</v>
      </c>
      <c r="Q24">
        <f>IF(SUM($D$4:D24)&lt;=N24,$D24*$O24,$D24*$P24)</f>
        <v>0</v>
      </c>
      <c r="R24" s="8" t="str">
        <f t="shared" si="3"/>
        <v/>
      </c>
    </row>
    <row r="25" spans="1:18" x14ac:dyDescent="0.25">
      <c r="A25" s="7"/>
      <c r="B25" s="7" t="str">
        <f t="shared" si="0"/>
        <v/>
      </c>
      <c r="C25" t="str">
        <f t="shared" si="1"/>
        <v/>
      </c>
      <c r="L25" t="s">
        <v>19</v>
      </c>
      <c r="M25">
        <f t="shared" si="2"/>
        <v>130</v>
      </c>
      <c r="N25">
        <v>5000</v>
      </c>
      <c r="O25">
        <v>0.68</v>
      </c>
      <c r="P25">
        <v>0.62</v>
      </c>
      <c r="Q25">
        <f>IF(SUM($D$4:D25)&lt;=N25,$D25*$O25,$D25*$P25)</f>
        <v>0</v>
      </c>
      <c r="R25" s="8" t="str">
        <f t="shared" si="3"/>
        <v/>
      </c>
    </row>
    <row r="26" spans="1:18" x14ac:dyDescent="0.25">
      <c r="A26" s="7"/>
      <c r="B26" s="7" t="str">
        <f t="shared" si="0"/>
        <v/>
      </c>
      <c r="C26" t="str">
        <f t="shared" si="1"/>
        <v/>
      </c>
      <c r="L26" t="s">
        <v>19</v>
      </c>
      <c r="M26">
        <f t="shared" si="2"/>
        <v>130</v>
      </c>
      <c r="N26">
        <v>5000</v>
      </c>
      <c r="O26">
        <v>0.68</v>
      </c>
      <c r="P26">
        <v>0.62</v>
      </c>
      <c r="Q26">
        <f>IF(SUM($D$4:D26)&lt;=N26,$D26*$O26,$D26*$P26)</f>
        <v>0</v>
      </c>
      <c r="R26" s="8" t="str">
        <f t="shared" si="3"/>
        <v/>
      </c>
    </row>
    <row r="27" spans="1:18" x14ac:dyDescent="0.25">
      <c r="A27" s="7"/>
      <c r="B27" s="7" t="str">
        <f t="shared" si="0"/>
        <v/>
      </c>
      <c r="C27" t="str">
        <f t="shared" si="1"/>
        <v/>
      </c>
      <c r="L27" t="s">
        <v>19</v>
      </c>
      <c r="M27">
        <f t="shared" si="2"/>
        <v>130</v>
      </c>
      <c r="N27">
        <v>5000</v>
      </c>
      <c r="O27">
        <v>0.68</v>
      </c>
      <c r="P27">
        <v>0.62</v>
      </c>
      <c r="Q27">
        <f>IF(SUM($D$4:D27)&lt;=N27,$D27*$O27,$D27*$P27)</f>
        <v>0</v>
      </c>
      <c r="R27" s="8" t="str">
        <f t="shared" si="3"/>
        <v/>
      </c>
    </row>
    <row r="28" spans="1:18" x14ac:dyDescent="0.25">
      <c r="A28" s="7"/>
      <c r="B28" s="7" t="str">
        <f t="shared" si="0"/>
        <v/>
      </c>
      <c r="C28" t="str">
        <f t="shared" si="1"/>
        <v/>
      </c>
      <c r="L28" t="s">
        <v>19</v>
      </c>
      <c r="M28">
        <f t="shared" si="2"/>
        <v>130</v>
      </c>
      <c r="N28">
        <v>5000</v>
      </c>
      <c r="O28">
        <v>0.68</v>
      </c>
      <c r="P28">
        <v>0.62</v>
      </c>
      <c r="Q28">
        <f>IF(SUM($D$4:D28)&lt;=N28,$D28*$O28,$D28*$P28)</f>
        <v>0</v>
      </c>
      <c r="R28" s="8" t="str">
        <f t="shared" si="3"/>
        <v/>
      </c>
    </row>
    <row r="29" spans="1:18" x14ac:dyDescent="0.25">
      <c r="A29" s="7"/>
      <c r="B29" s="7" t="str">
        <f t="shared" si="0"/>
        <v/>
      </c>
      <c r="C29" t="str">
        <f t="shared" si="1"/>
        <v/>
      </c>
      <c r="L29" t="s">
        <v>19</v>
      </c>
      <c r="M29">
        <f t="shared" si="2"/>
        <v>130</v>
      </c>
      <c r="N29">
        <v>5000</v>
      </c>
      <c r="O29">
        <v>0.68</v>
      </c>
      <c r="P29">
        <v>0.62</v>
      </c>
      <c r="Q29">
        <f>IF(SUM($D$4:D29)&lt;=N29,$D29*$O29,$D29*$P29)</f>
        <v>0</v>
      </c>
      <c r="R29" s="8" t="str">
        <f t="shared" si="3"/>
        <v/>
      </c>
    </row>
    <row r="30" spans="1:18" x14ac:dyDescent="0.25">
      <c r="A30" s="7"/>
      <c r="B30" s="7" t="str">
        <f t="shared" si="0"/>
        <v/>
      </c>
      <c r="C30" t="str">
        <f t="shared" si="1"/>
        <v/>
      </c>
      <c r="L30" t="s">
        <v>19</v>
      </c>
      <c r="M30">
        <f t="shared" si="2"/>
        <v>130</v>
      </c>
      <c r="N30">
        <v>5000</v>
      </c>
      <c r="O30">
        <v>0.68</v>
      </c>
      <c r="P30">
        <v>0.62</v>
      </c>
      <c r="Q30">
        <f>IF(SUM($D$4:D30)&lt;=N30,$D30*$O30,$D30*$P30)</f>
        <v>0</v>
      </c>
      <c r="R30" s="8" t="str">
        <f t="shared" si="3"/>
        <v/>
      </c>
    </row>
    <row r="31" spans="1:18" x14ac:dyDescent="0.25">
      <c r="A31" s="7"/>
      <c r="B31" s="7" t="str">
        <f t="shared" si="0"/>
        <v/>
      </c>
      <c r="C31" t="str">
        <f t="shared" si="1"/>
        <v/>
      </c>
      <c r="L31" t="s">
        <v>19</v>
      </c>
      <c r="M31">
        <f t="shared" si="2"/>
        <v>130</v>
      </c>
      <c r="N31">
        <v>5000</v>
      </c>
      <c r="O31">
        <v>0.68</v>
      </c>
      <c r="P31">
        <v>0.62</v>
      </c>
      <c r="Q31">
        <f>IF(SUM($D$4:D31)&lt;=N31,$D31*$O31,$D31*$P31)</f>
        <v>0</v>
      </c>
      <c r="R31" s="8" t="str">
        <f t="shared" si="3"/>
        <v/>
      </c>
    </row>
    <row r="32" spans="1:18" x14ac:dyDescent="0.25">
      <c r="A32" s="7"/>
      <c r="B32" s="7" t="str">
        <f t="shared" si="0"/>
        <v/>
      </c>
      <c r="C32" t="str">
        <f t="shared" si="1"/>
        <v/>
      </c>
      <c r="L32" t="s">
        <v>19</v>
      </c>
      <c r="M32">
        <f t="shared" si="2"/>
        <v>130</v>
      </c>
      <c r="N32">
        <v>5000</v>
      </c>
      <c r="O32">
        <v>0.68</v>
      </c>
      <c r="P32">
        <v>0.62</v>
      </c>
      <c r="Q32">
        <f>IF(SUM($D$4:D32)&lt;=N32,$D32*$O32,$D32*$P32)</f>
        <v>0</v>
      </c>
      <c r="R32" s="8" t="str">
        <f t="shared" si="3"/>
        <v/>
      </c>
    </row>
    <row r="33" spans="1:18" x14ac:dyDescent="0.25">
      <c r="A33" s="7"/>
      <c r="B33" s="7" t="str">
        <f t="shared" si="0"/>
        <v/>
      </c>
      <c r="C33" t="str">
        <f t="shared" si="1"/>
        <v/>
      </c>
      <c r="L33" t="s">
        <v>19</v>
      </c>
      <c r="M33">
        <f t="shared" si="2"/>
        <v>130</v>
      </c>
      <c r="N33">
        <v>5000</v>
      </c>
      <c r="O33">
        <v>0.68</v>
      </c>
      <c r="P33">
        <v>0.62</v>
      </c>
      <c r="Q33">
        <f>IF(SUM($D$4:D33)&lt;=N33,$D33*$O33,$D33*$P33)</f>
        <v>0</v>
      </c>
      <c r="R33" s="8" t="str">
        <f t="shared" si="3"/>
        <v/>
      </c>
    </row>
    <row r="34" spans="1:18" x14ac:dyDescent="0.25">
      <c r="A34" s="7"/>
      <c r="B34" s="7" t="str">
        <f t="shared" si="0"/>
        <v/>
      </c>
      <c r="C34" t="str">
        <f t="shared" si="1"/>
        <v/>
      </c>
      <c r="L34" t="s">
        <v>19</v>
      </c>
      <c r="M34">
        <f t="shared" si="2"/>
        <v>130</v>
      </c>
      <c r="N34">
        <v>5000</v>
      </c>
      <c r="O34">
        <v>0.68</v>
      </c>
      <c r="P34">
        <v>0.62</v>
      </c>
      <c r="Q34">
        <f>IF(SUM($D$4:D34)&lt;=N34,$D34*$O34,$D34*$P34)</f>
        <v>0</v>
      </c>
      <c r="R34" s="8" t="str">
        <f t="shared" si="3"/>
        <v/>
      </c>
    </row>
    <row r="35" spans="1:18" x14ac:dyDescent="0.25">
      <c r="A35" s="7"/>
      <c r="B35" s="7" t="str">
        <f t="shared" si="0"/>
        <v/>
      </c>
      <c r="C35" t="str">
        <f t="shared" si="1"/>
        <v/>
      </c>
      <c r="L35" t="s">
        <v>19</v>
      </c>
      <c r="M35">
        <f t="shared" si="2"/>
        <v>130</v>
      </c>
      <c r="N35">
        <v>5000</v>
      </c>
      <c r="O35">
        <v>0.68</v>
      </c>
      <c r="P35">
        <v>0.62</v>
      </c>
      <c r="Q35">
        <f>IF(SUM($D$4:D35)&lt;=N35,$D35*$O35,$D35*$P35)</f>
        <v>0</v>
      </c>
      <c r="R35" s="8" t="str">
        <f t="shared" si="3"/>
        <v/>
      </c>
    </row>
    <row r="36" spans="1:18" x14ac:dyDescent="0.25">
      <c r="A36" s="7"/>
      <c r="B36" s="7" t="str">
        <f t="shared" si="0"/>
        <v/>
      </c>
      <c r="C36" t="str">
        <f t="shared" si="1"/>
        <v/>
      </c>
      <c r="L36" t="s">
        <v>19</v>
      </c>
      <c r="M36">
        <f t="shared" si="2"/>
        <v>130</v>
      </c>
      <c r="N36">
        <v>5000</v>
      </c>
      <c r="O36">
        <v>0.68</v>
      </c>
      <c r="P36">
        <v>0.62</v>
      </c>
      <c r="Q36">
        <f>IF(SUM($D$4:D36)&lt;=N36,$D36*$O36,$D36*$P36)</f>
        <v>0</v>
      </c>
      <c r="R36" s="8" t="str">
        <f t="shared" si="3"/>
        <v/>
      </c>
    </row>
    <row r="37" spans="1:18" x14ac:dyDescent="0.25">
      <c r="A37" s="7"/>
      <c r="B37" s="7" t="str">
        <f t="shared" si="0"/>
        <v/>
      </c>
      <c r="C37" t="str">
        <f t="shared" si="1"/>
        <v/>
      </c>
      <c r="L37" t="s">
        <v>19</v>
      </c>
      <c r="M37">
        <f t="shared" si="2"/>
        <v>130</v>
      </c>
      <c r="N37">
        <v>5000</v>
      </c>
      <c r="O37">
        <v>0.68</v>
      </c>
      <c r="P37">
        <v>0.62</v>
      </c>
      <c r="Q37">
        <f>IF(SUM($D$4:D37)&lt;=N37,$D37*$O37,$D37*$P37)</f>
        <v>0</v>
      </c>
      <c r="R37" s="8" t="str">
        <f t="shared" si="3"/>
        <v/>
      </c>
    </row>
    <row r="38" spans="1:18" x14ac:dyDescent="0.25">
      <c r="A38" s="7"/>
      <c r="B38" s="7" t="str">
        <f t="shared" si="0"/>
        <v/>
      </c>
      <c r="C38" t="str">
        <f t="shared" si="1"/>
        <v/>
      </c>
      <c r="L38" t="s">
        <v>19</v>
      </c>
      <c r="M38">
        <f t="shared" si="2"/>
        <v>130</v>
      </c>
      <c r="N38">
        <v>5000</v>
      </c>
      <c r="O38">
        <v>0.68</v>
      </c>
      <c r="P38">
        <v>0.62</v>
      </c>
      <c r="Q38">
        <f>IF(SUM($D$4:D38)&lt;=N38,$D38*$O38,$D38*$P38)</f>
        <v>0</v>
      </c>
      <c r="R38" s="8" t="str">
        <f t="shared" si="3"/>
        <v/>
      </c>
    </row>
    <row r="39" spans="1:18" x14ac:dyDescent="0.25">
      <c r="A39" s="7"/>
      <c r="B39" s="7" t="str">
        <f t="shared" si="0"/>
        <v/>
      </c>
      <c r="C39" t="str">
        <f t="shared" si="1"/>
        <v/>
      </c>
      <c r="L39" t="s">
        <v>19</v>
      </c>
      <c r="M39">
        <f t="shared" si="2"/>
        <v>130</v>
      </c>
      <c r="N39">
        <v>5000</v>
      </c>
      <c r="O39">
        <v>0.68</v>
      </c>
      <c r="P39">
        <v>0.62</v>
      </c>
      <c r="Q39">
        <f>IF(SUM($D$4:D39)&lt;=N39,$D39*$O39,$D39*$P39)</f>
        <v>0</v>
      </c>
      <c r="R39" s="8" t="str">
        <f t="shared" si="3"/>
        <v/>
      </c>
    </row>
    <row r="40" spans="1:18" x14ac:dyDescent="0.25">
      <c r="A40" s="7"/>
      <c r="B40" s="7" t="str">
        <f t="shared" si="0"/>
        <v/>
      </c>
      <c r="C40" t="str">
        <f t="shared" si="1"/>
        <v/>
      </c>
      <c r="L40" t="s">
        <v>19</v>
      </c>
      <c r="M40">
        <f t="shared" si="2"/>
        <v>130</v>
      </c>
      <c r="N40">
        <v>5000</v>
      </c>
      <c r="O40">
        <v>0.68</v>
      </c>
      <c r="P40">
        <v>0.62</v>
      </c>
      <c r="Q40">
        <f>IF(SUM($D$4:D40)&lt;=N40,$D40*$O40,$D40*$P40)</f>
        <v>0</v>
      </c>
      <c r="R40" s="8" t="str">
        <f t="shared" si="3"/>
        <v/>
      </c>
    </row>
    <row r="41" spans="1:18" x14ac:dyDescent="0.25">
      <c r="A41" s="7"/>
      <c r="B41" s="7" t="str">
        <f t="shared" si="0"/>
        <v/>
      </c>
      <c r="C41" t="str">
        <f t="shared" si="1"/>
        <v/>
      </c>
      <c r="L41" t="s">
        <v>19</v>
      </c>
      <c r="M41">
        <f t="shared" si="2"/>
        <v>130</v>
      </c>
      <c r="N41">
        <v>5000</v>
      </c>
      <c r="O41">
        <v>0.68</v>
      </c>
      <c r="P41">
        <v>0.62</v>
      </c>
      <c r="Q41">
        <f>IF(SUM($D$4:D41)&lt;=N41,$D41*$O41,$D41*$P41)</f>
        <v>0</v>
      </c>
      <c r="R41" s="8" t="str">
        <f t="shared" si="3"/>
        <v/>
      </c>
    </row>
    <row r="42" spans="1:18" x14ac:dyDescent="0.25">
      <c r="A42" s="7"/>
      <c r="B42" s="7" t="str">
        <f t="shared" si="0"/>
        <v/>
      </c>
      <c r="C42" t="str">
        <f t="shared" si="1"/>
        <v/>
      </c>
      <c r="L42" t="s">
        <v>19</v>
      </c>
      <c r="M42">
        <f t="shared" si="2"/>
        <v>130</v>
      </c>
      <c r="N42">
        <v>5000</v>
      </c>
      <c r="O42">
        <v>0.68</v>
      </c>
      <c r="P42">
        <v>0.62</v>
      </c>
      <c r="Q42">
        <f>IF(SUM($D$4:D42)&lt;=N42,$D42*$O42,$D42*$P42)</f>
        <v>0</v>
      </c>
      <c r="R42" s="8" t="str">
        <f t="shared" si="3"/>
        <v/>
      </c>
    </row>
    <row r="43" spans="1:18" x14ac:dyDescent="0.25">
      <c r="A43" s="7"/>
      <c r="B43" s="7" t="str">
        <f t="shared" si="0"/>
        <v/>
      </c>
      <c r="C43" t="str">
        <f t="shared" si="1"/>
        <v/>
      </c>
      <c r="L43" t="s">
        <v>19</v>
      </c>
      <c r="M43">
        <f t="shared" si="2"/>
        <v>130</v>
      </c>
      <c r="N43">
        <v>5000</v>
      </c>
      <c r="O43">
        <v>0.68</v>
      </c>
      <c r="P43">
        <v>0.62</v>
      </c>
      <c r="Q43">
        <f>IF(SUM($D$4:D43)&lt;=N43,$D43*$O43,$D43*$P43)</f>
        <v>0</v>
      </c>
      <c r="R43" s="8" t="str">
        <f t="shared" si="3"/>
        <v/>
      </c>
    </row>
    <row r="44" spans="1:18" x14ac:dyDescent="0.25">
      <c r="A44" s="7"/>
      <c r="B44" s="7" t="str">
        <f t="shared" si="0"/>
        <v/>
      </c>
      <c r="C44" t="str">
        <f t="shared" si="1"/>
        <v/>
      </c>
      <c r="L44" t="s">
        <v>19</v>
      </c>
      <c r="M44">
        <f t="shared" si="2"/>
        <v>130</v>
      </c>
      <c r="N44">
        <v>5000</v>
      </c>
      <c r="O44">
        <v>0.68</v>
      </c>
      <c r="P44">
        <v>0.62</v>
      </c>
      <c r="Q44">
        <f>IF(SUM($D$4:D44)&lt;=N44,$D44*$O44,$D44*$P44)</f>
        <v>0</v>
      </c>
      <c r="R44" s="8" t="str">
        <f t="shared" si="3"/>
        <v/>
      </c>
    </row>
    <row r="45" spans="1:18" x14ac:dyDescent="0.25">
      <c r="A45" s="7"/>
      <c r="B45" s="7" t="str">
        <f t="shared" si="0"/>
        <v/>
      </c>
      <c r="C45" t="str">
        <f t="shared" si="1"/>
        <v/>
      </c>
      <c r="L45" t="s">
        <v>19</v>
      </c>
      <c r="M45">
        <f t="shared" si="2"/>
        <v>130</v>
      </c>
      <c r="N45">
        <v>5000</v>
      </c>
      <c r="O45">
        <v>0.68</v>
      </c>
      <c r="P45">
        <v>0.62</v>
      </c>
      <c r="Q45">
        <f>IF(SUM($D$4:D45)&lt;=N45,$D45*$O45,$D45*$P45)</f>
        <v>0</v>
      </c>
      <c r="R45" s="8" t="str">
        <f t="shared" si="3"/>
        <v/>
      </c>
    </row>
    <row r="46" spans="1:18" x14ac:dyDescent="0.25">
      <c r="A46" s="7"/>
      <c r="B46" s="7" t="str">
        <f t="shared" si="0"/>
        <v/>
      </c>
      <c r="C46" t="str">
        <f t="shared" si="1"/>
        <v/>
      </c>
      <c r="L46" t="s">
        <v>19</v>
      </c>
      <c r="M46">
        <f t="shared" si="2"/>
        <v>130</v>
      </c>
      <c r="N46">
        <v>5000</v>
      </c>
      <c r="O46">
        <v>0.68</v>
      </c>
      <c r="P46">
        <v>0.62</v>
      </c>
      <c r="Q46">
        <f>IF(SUM($D$4:D46)&lt;=N46,$D46*$O46,$D46*$P46)</f>
        <v>0</v>
      </c>
      <c r="R46" s="8" t="str">
        <f t="shared" si="3"/>
        <v/>
      </c>
    </row>
    <row r="47" spans="1:18" x14ac:dyDescent="0.25">
      <c r="A47" s="7"/>
      <c r="B47" s="7" t="str">
        <f t="shared" si="0"/>
        <v/>
      </c>
      <c r="C47" t="str">
        <f t="shared" si="1"/>
        <v/>
      </c>
      <c r="L47" t="s">
        <v>19</v>
      </c>
      <c r="M47">
        <f t="shared" si="2"/>
        <v>130</v>
      </c>
      <c r="N47">
        <v>5000</v>
      </c>
      <c r="O47">
        <v>0.68</v>
      </c>
      <c r="P47">
        <v>0.62</v>
      </c>
      <c r="Q47">
        <f>IF(SUM($D$4:D47)&lt;=N47,$D47*$O47,$D47*$P47)</f>
        <v>0</v>
      </c>
      <c r="R47" s="8" t="str">
        <f t="shared" si="3"/>
        <v/>
      </c>
    </row>
    <row r="48" spans="1:18" x14ac:dyDescent="0.25">
      <c r="A48" s="7"/>
      <c r="B48" s="7" t="str">
        <f t="shared" si="0"/>
        <v/>
      </c>
      <c r="C48" t="str">
        <f t="shared" si="1"/>
        <v/>
      </c>
      <c r="L48" t="s">
        <v>19</v>
      </c>
      <c r="M48">
        <f t="shared" si="2"/>
        <v>130</v>
      </c>
      <c r="N48">
        <v>5000</v>
      </c>
      <c r="O48">
        <v>0.68</v>
      </c>
      <c r="P48">
        <v>0.62</v>
      </c>
      <c r="Q48">
        <f>IF(SUM($D$4:D48)&lt;=N48,$D48*$O48,$D48*$P48)</f>
        <v>0</v>
      </c>
      <c r="R48" s="8" t="str">
        <f t="shared" si="3"/>
        <v/>
      </c>
    </row>
    <row r="49" spans="1:18" x14ac:dyDescent="0.25">
      <c r="A49" s="7"/>
      <c r="B49" s="7" t="str">
        <f t="shared" si="0"/>
        <v/>
      </c>
      <c r="C49" t="str">
        <f t="shared" si="1"/>
        <v/>
      </c>
      <c r="L49" t="s">
        <v>19</v>
      </c>
      <c r="M49">
        <f t="shared" si="2"/>
        <v>130</v>
      </c>
      <c r="N49">
        <v>5000</v>
      </c>
      <c r="O49">
        <v>0.68</v>
      </c>
      <c r="P49">
        <v>0.62</v>
      </c>
      <c r="Q49">
        <f>IF(SUM($D$4:D49)&lt;=N49,$D49*$O49,$D49*$P49)</f>
        <v>0</v>
      </c>
      <c r="R49" s="8" t="str">
        <f t="shared" si="3"/>
        <v/>
      </c>
    </row>
  </sheetData>
  <mergeCells count="7">
    <mergeCell ref="A2:D2"/>
    <mergeCell ref="F2:G2"/>
    <mergeCell ref="J2:K2"/>
    <mergeCell ref="N2:R2"/>
    <mergeCell ref="A3:D3"/>
    <mergeCell ref="F3:G3"/>
    <mergeCell ref="I3:R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Update Purpose" error="Update Purpose list or type your information" xr:uid="{84505BB0-6BC6-47A9-A656-6AF228B5E57F}">
          <x14:formula1>
            <xm:f>Purpose!$A$1:$A$10</xm:f>
          </x14:formula1>
          <xm:sqref>J5:J49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A827-8E88-422A-9D4F-4350F1B1E18B}">
  <sheetPr>
    <tabColor rgb="FF7030A0"/>
  </sheetPr>
  <dimension ref="A1:A4"/>
  <sheetViews>
    <sheetView workbookViewId="0">
      <selection activeCell="A4" sqref="A4"/>
    </sheetView>
  </sheetViews>
  <sheetFormatPr defaultRowHeight="15" x14ac:dyDescent="0.25"/>
  <cols>
    <col min="1" max="1" width="18" bestFit="1" customWidth="1"/>
  </cols>
  <sheetData>
    <row r="1" spans="1:1" x14ac:dyDescent="0.25">
      <c r="A1" s="9" t="s">
        <v>10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Automobile  allowance 2020</vt:lpstr>
      <vt:lpstr>Automobile  allowance 2021</vt:lpstr>
      <vt:lpstr>Automobile  allowance 2022</vt:lpstr>
      <vt:lpstr>Automobile  allowance 2023</vt:lpstr>
      <vt:lpstr>Purpose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</dc:creator>
  <cp:lastModifiedBy>Ewa J</cp:lastModifiedBy>
  <dcterms:created xsi:type="dcterms:W3CDTF">2023-01-23T22:33:36Z</dcterms:created>
  <dcterms:modified xsi:type="dcterms:W3CDTF">2023-02-16T00:18:33Z</dcterms:modified>
</cp:coreProperties>
</file>